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ow398\Documents\Publications\Tarawera_NZJGG_review\"/>
    </mc:Choice>
  </mc:AlternateContent>
  <xr:revisionPtr revIDLastSave="0" documentId="13_ncr:1_{1C9E6A99-37F1-42B6-A749-CCD18B5A6161}" xr6:coauthVersionLast="45" xr6:coauthVersionMax="45" xr10:uidLastSave="{00000000-0000-0000-0000-000000000000}"/>
  <bookViews>
    <workbookView xWindow="-110" yWindow="-110" windowWidth="19420" windowHeight="10420" xr2:uid="{57FC0179-EF9C-412C-B984-4DE913522762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1" l="1"/>
  <c r="M92" i="1"/>
  <c r="L129" i="1" l="1"/>
  <c r="L128" i="1"/>
  <c r="L127" i="1"/>
  <c r="L126" i="1"/>
  <c r="L125" i="1"/>
  <c r="L124" i="1"/>
  <c r="L123" i="1"/>
  <c r="L122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14" i="1"/>
  <c r="L96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58" i="1"/>
  <c r="N58" i="1"/>
  <c r="O57" i="1"/>
  <c r="N57" i="1"/>
  <c r="O56" i="1"/>
  <c r="N56" i="1"/>
  <c r="N5" i="1"/>
  <c r="O5" i="1"/>
  <c r="N59" i="1"/>
  <c r="O59" i="1"/>
  <c r="N60" i="1"/>
  <c r="O60" i="1"/>
  <c r="N61" i="1"/>
  <c r="O61" i="1"/>
  <c r="N62" i="1"/>
  <c r="O62" i="1"/>
  <c r="N63" i="1"/>
  <c r="O63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O4" i="1"/>
  <c r="N4" i="1"/>
  <c r="C130" i="1" l="1"/>
  <c r="J130" i="1"/>
  <c r="J131" i="1" s="1"/>
  <c r="E130" i="1"/>
  <c r="E131" i="1" s="1"/>
  <c r="I130" i="1"/>
  <c r="I131" i="1" s="1"/>
  <c r="F130" i="1"/>
  <c r="F131" i="1" s="1"/>
  <c r="D130" i="1"/>
  <c r="D131" i="1" s="1"/>
  <c r="G130" i="1"/>
  <c r="G131" i="1" s="1"/>
  <c r="K130" i="1"/>
  <c r="K131" i="1" s="1"/>
  <c r="C131" i="1"/>
  <c r="H130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5" i="1"/>
  <c r="M59" i="1"/>
  <c r="M60" i="1"/>
  <c r="M61" i="1"/>
  <c r="M62" i="1"/>
  <c r="M63" i="1"/>
  <c r="M6" i="1"/>
  <c r="M7" i="1"/>
  <c r="M8" i="1"/>
  <c r="M9" i="1"/>
  <c r="M10" i="1"/>
  <c r="M11" i="1"/>
  <c r="M12" i="1"/>
  <c r="M13" i="1"/>
  <c r="M56" i="1"/>
  <c r="M57" i="1"/>
  <c r="M58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3" i="1"/>
  <c r="M94" i="1"/>
  <c r="M95" i="1"/>
  <c r="M4" i="1"/>
  <c r="L130" i="1" l="1"/>
  <c r="L131" i="1" s="1"/>
  <c r="H131" i="1"/>
</calcChain>
</file>

<file path=xl/sharedStrings.xml><?xml version="1.0" encoding="utf-8"?>
<sst xmlns="http://schemas.openxmlformats.org/spreadsheetml/2006/main" count="213" uniqueCount="91">
  <si>
    <t>CaO</t>
  </si>
  <si>
    <t>FeO</t>
  </si>
  <si>
    <t>MgO</t>
  </si>
  <si>
    <t>T1-scoria g1c</t>
  </si>
  <si>
    <t>T1-scoria g1r</t>
  </si>
  <si>
    <t>T1-scoria g2</t>
  </si>
  <si>
    <t>crystal clot 1</t>
  </si>
  <si>
    <t>T1-3</t>
  </si>
  <si>
    <t>T1-4 (upper left)</t>
  </si>
  <si>
    <t>T1-5</t>
  </si>
  <si>
    <t>BC-12</t>
  </si>
  <si>
    <t>BC-12.5</t>
  </si>
  <si>
    <t>BC-18</t>
  </si>
  <si>
    <t>groundmass</t>
  </si>
  <si>
    <t>T-scoria 3</t>
  </si>
  <si>
    <t>rim</t>
  </si>
  <si>
    <t>core</t>
  </si>
  <si>
    <t>interior</t>
  </si>
  <si>
    <t>T1-1</t>
  </si>
  <si>
    <t>T1-2</t>
  </si>
  <si>
    <t>T1-6</t>
  </si>
  <si>
    <t>T1-7</t>
  </si>
  <si>
    <t>T1-8</t>
  </si>
  <si>
    <t>T1-8 (light)</t>
  </si>
  <si>
    <t>Feld w/ quartz</t>
  </si>
  <si>
    <t>resorbed</t>
  </si>
  <si>
    <t xml:space="preserve">  near edge</t>
  </si>
  <si>
    <t>T2-g5 r1</t>
  </si>
  <si>
    <t>T2-g5r2</t>
  </si>
  <si>
    <t>T2-g10 r3</t>
  </si>
  <si>
    <t>T2-g10r4</t>
  </si>
  <si>
    <t>T2-g12r5</t>
  </si>
  <si>
    <t>T2-g12r6</t>
  </si>
  <si>
    <t>T2-g8c7</t>
  </si>
  <si>
    <t>T2-g8r8</t>
  </si>
  <si>
    <t>T2-g6r9</t>
  </si>
  <si>
    <t>T2-g6r10</t>
  </si>
  <si>
    <t>T2-g7r11</t>
  </si>
  <si>
    <t>T2-g7r12</t>
  </si>
  <si>
    <t>T2-g9c13</t>
  </si>
  <si>
    <t>T2-g9r14</t>
  </si>
  <si>
    <t>T2-g11r15</t>
  </si>
  <si>
    <t>T2-g11r16</t>
  </si>
  <si>
    <t>Feld w/ cpx</t>
  </si>
  <si>
    <t>SrO</t>
  </si>
  <si>
    <t xml:space="preserve"> T2-An-1-1</t>
  </si>
  <si>
    <t>T2-An-1-2</t>
  </si>
  <si>
    <t>T2-An-1-3</t>
  </si>
  <si>
    <t>T2-An-1-4</t>
  </si>
  <si>
    <t>T2-An-1-5</t>
  </si>
  <si>
    <t>T2-An-1-6</t>
  </si>
  <si>
    <t>T2-An-1-7</t>
  </si>
  <si>
    <t>T2-An-1-8</t>
  </si>
  <si>
    <t>T2-An-1-9</t>
  </si>
  <si>
    <t>T2-Ab-3</t>
  </si>
  <si>
    <t>T2-Ab-4</t>
  </si>
  <si>
    <t xml:space="preserve"> T2-Ab-5</t>
  </si>
  <si>
    <t>T2-Ab-6</t>
  </si>
  <si>
    <t>T2-Ab-10</t>
  </si>
  <si>
    <t>T2-Ab-11</t>
  </si>
  <si>
    <t>T2-Ab-12</t>
  </si>
  <si>
    <t xml:space="preserve"> T2-Ab-13</t>
  </si>
  <si>
    <t>T2-Ab-14</t>
  </si>
  <si>
    <t>T2-Ab-17</t>
  </si>
  <si>
    <t>AVERAGE</t>
  </si>
  <si>
    <t>RSD(%)</t>
  </si>
  <si>
    <t>rim 211</t>
  </si>
  <si>
    <t>rim 139</t>
  </si>
  <si>
    <t>rim 132</t>
  </si>
  <si>
    <t>rim 275</t>
  </si>
  <si>
    <t>rim 113</t>
  </si>
  <si>
    <t>rim 198</t>
  </si>
  <si>
    <t>rim 82</t>
  </si>
  <si>
    <t>rim 497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</si>
  <si>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</si>
  <si>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</si>
  <si>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</si>
  <si>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</si>
  <si>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</si>
  <si>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Sample</t>
  </si>
  <si>
    <t>Total</t>
  </si>
  <si>
    <t>ANORTHITE</t>
  </si>
  <si>
    <t>ALBITE</t>
  </si>
  <si>
    <t>STANDARDS</t>
  </si>
  <si>
    <t>labradorite</t>
  </si>
  <si>
    <t>Supplementary Table 5: Electron microprobe analysis of feldspar crystals.</t>
  </si>
  <si>
    <r>
      <t>Comment</t>
    </r>
    <r>
      <rPr>
        <vertAlign val="superscript"/>
        <sz val="11"/>
        <color theme="1"/>
        <rFont val="Calibri"/>
        <family val="2"/>
        <scheme val="minor"/>
      </rPr>
      <t>a</t>
    </r>
  </si>
  <si>
    <r>
      <t>An</t>
    </r>
    <r>
      <rPr>
        <vertAlign val="superscript"/>
        <sz val="11"/>
        <color theme="1"/>
        <rFont val="Calibri"/>
        <family val="2"/>
        <scheme val="minor"/>
      </rPr>
      <t>b</t>
    </r>
  </si>
  <si>
    <r>
      <t>Ab</t>
    </r>
    <r>
      <rPr>
        <vertAlign val="superscript"/>
        <sz val="11"/>
        <color theme="1"/>
        <rFont val="Calibri"/>
        <family val="2"/>
        <scheme val="minor"/>
      </rPr>
      <t>b</t>
    </r>
  </si>
  <si>
    <r>
      <t>Or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</si>
  <si>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Notes: 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Numerical values are the relative distance to the mineral core, in micrometers. 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Mineral endmenbers calculated as molar proportions of Ca/(Ca+Na+K)*100 (An), Na/(Ca+Na+K)*100 (Ab), K/(Ca+Na+K)*100 (Or).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</si>
</sst>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3" fillId="0" borderId="0" xfId="0" applyFont="1"/>
    <xf numFmtId="2" fontId="0" fillId="0" borderId="2" xfId="0" applyNumberFormat="1" applyBorder="1"/>
    <xf numFmtId="164" fontId="0" fillId="0" borderId="2" xfId="0" applyNumberFormat="1" applyBorder="1"/>
    <xf numFmtId="1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2CDF9-712A-46F9-A9F4-1F7736AE2DE2}">
  <sheetPr codeName="Sheet1"/>
  <dimension ref="A1:P132"/>
  <sheetViews>
    <sheetView tabSelected="1" topLeftCell="A121" workbookViewId="0">
      <selection activeCell="A133" sqref="A133"/>
    </sheetView>
  </sheetViews>
  <sheetFormatPr defaultRowHeight="14.5" x14ac:dyDescent="0.35"/>
  <cols>
    <col min="1" max="1" width="16.1796875" customWidth="1"/>
    <col min="2" max="2" width="9.90625" style="5" customWidth="1"/>
  </cols>
  <sheetData>
    <row r="1" spans="1:15" ht="15" thickBot="1" x14ac:dyDescent="0.4">
      <c r="A1" s="17" t="s">
        <v>85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7.5" x14ac:dyDescent="0.45">
      <c r="A2" s="12" t="s">
        <v>79</v>
      </c>
      <c r="B2" s="16" t="s">
        <v>86</v>
      </c>
      <c r="C2" s="4" t="s">
        <v>74</v>
      </c>
      <c r="D2" s="4" t="s">
        <v>75</v>
      </c>
      <c r="E2" s="4" t="s">
        <v>76</v>
      </c>
      <c r="F2" s="12" t="s">
        <v>1</v>
      </c>
      <c r="G2" s="12" t="s">
        <v>2</v>
      </c>
      <c r="H2" s="12" t="s">
        <v>0</v>
      </c>
      <c r="I2" s="4" t="s">
        <v>77</v>
      </c>
      <c r="J2" s="12" t="s">
        <v>78</v>
      </c>
      <c r="K2" s="12" t="s">
        <v>44</v>
      </c>
      <c r="L2" s="12" t="s">
        <v>80</v>
      </c>
      <c r="M2" s="12" t="s">
        <v>87</v>
      </c>
      <c r="N2" s="12" t="s">
        <v>88</v>
      </c>
      <c r="O2" s="12" t="s">
        <v>89</v>
      </c>
    </row>
    <row r="3" spans="1:15" x14ac:dyDescent="0.35">
      <c r="A3" s="13" t="s">
        <v>81</v>
      </c>
      <c r="B3" s="6"/>
    </row>
    <row r="4" spans="1:15" x14ac:dyDescent="0.35">
      <c r="A4" s="1" t="s">
        <v>37</v>
      </c>
      <c r="B4" s="7" t="s">
        <v>15</v>
      </c>
      <c r="C4" s="1">
        <v>44.348697999999999</v>
      </c>
      <c r="D4" s="1">
        <v>8.4519999999999994E-3</v>
      </c>
      <c r="E4" s="1">
        <v>35.397015000000003</v>
      </c>
      <c r="F4" s="1">
        <v>0.44273099999999999</v>
      </c>
      <c r="G4" s="1">
        <v>8.2933000000000007E-2</v>
      </c>
      <c r="H4" s="1">
        <v>19.047007000000001</v>
      </c>
      <c r="I4" s="1">
        <v>0.75666199999999995</v>
      </c>
      <c r="J4" s="1">
        <v>2.0604999999999998E-2</v>
      </c>
      <c r="K4" s="1"/>
      <c r="L4" s="1">
        <v>100.104095</v>
      </c>
      <c r="M4" s="1">
        <f t="shared" ref="M4:M35" si="0">H4/56.08/(H4/56.08+2*(J4/95.2)+2*(I4/61.98))*100</f>
        <v>93.182456244016066</v>
      </c>
      <c r="N4" s="1">
        <f>2*(I4/61.98)/(H4/56.08+2*(J4/95.2)+2*(I4/61.98))*100</f>
        <v>6.6987807767019225</v>
      </c>
      <c r="O4" s="1">
        <f>2*(J4/95.2)/(H4/56.08+2*(J4/95.2)+2*(I4/61.98))*100</f>
        <v>0.11876297928200297</v>
      </c>
    </row>
    <row r="5" spans="1:15" x14ac:dyDescent="0.35">
      <c r="A5" s="1" t="s">
        <v>38</v>
      </c>
      <c r="B5" s="7" t="s">
        <v>15</v>
      </c>
      <c r="C5" s="1">
        <v>44.408318000000001</v>
      </c>
      <c r="D5" s="1">
        <v>5.7850000000000002E-3</v>
      </c>
      <c r="E5" s="1">
        <v>35.496867999999999</v>
      </c>
      <c r="F5" s="1">
        <v>0.50002800000000003</v>
      </c>
      <c r="G5" s="1">
        <v>9.1715000000000005E-2</v>
      </c>
      <c r="H5" s="1">
        <v>19.00779</v>
      </c>
      <c r="I5" s="1">
        <v>0.84122200000000003</v>
      </c>
      <c r="J5" s="1">
        <v>1.4331E-2</v>
      </c>
      <c r="K5" s="1"/>
      <c r="L5" s="1">
        <v>100.366058</v>
      </c>
      <c r="M5" s="1">
        <f t="shared" si="0"/>
        <v>92.509000528506149</v>
      </c>
      <c r="N5" s="1">
        <f t="shared" ref="N5:N55" si="1">2*(I5/61.98)/(H5/56.08+2*(J5/95.2)+2*(I5/61.98))*100</f>
        <v>7.4088263259432106</v>
      </c>
      <c r="O5" s="1">
        <f t="shared" ref="O5:O55" si="2">2*(J5/95.2)/(H5/56.08+2*(J5/95.2)+2*(I5/61.98))*100</f>
        <v>8.2173145550650542E-2</v>
      </c>
    </row>
    <row r="6" spans="1:15" x14ac:dyDescent="0.35">
      <c r="A6" s="1" t="s">
        <v>43</v>
      </c>
      <c r="B6" s="7"/>
      <c r="C6" s="1">
        <v>43.453598</v>
      </c>
      <c r="D6" s="1">
        <v>6.9189999999999998E-3</v>
      </c>
      <c r="E6" s="1">
        <v>34.509701</v>
      </c>
      <c r="F6" s="1">
        <v>0.453318</v>
      </c>
      <c r="G6" s="1">
        <v>0.113206</v>
      </c>
      <c r="H6" s="1">
        <v>19.008106000000002</v>
      </c>
      <c r="I6" s="1">
        <v>0.75561100000000003</v>
      </c>
      <c r="J6" s="1">
        <v>1.0212000000000001E-2</v>
      </c>
      <c r="K6" s="1"/>
      <c r="L6" s="1">
        <v>98.310660999999996</v>
      </c>
      <c r="M6" s="1">
        <f t="shared" si="0"/>
        <v>93.234105043435108</v>
      </c>
      <c r="N6" s="1">
        <f t="shared" si="1"/>
        <v>6.7068819393813133</v>
      </c>
      <c r="O6" s="1">
        <f t="shared" si="2"/>
        <v>5.9013017183583136E-2</v>
      </c>
    </row>
    <row r="7" spans="1:15" x14ac:dyDescent="0.35">
      <c r="A7" t="s">
        <v>21</v>
      </c>
      <c r="B7" s="5" t="s">
        <v>17</v>
      </c>
      <c r="C7" s="1">
        <v>44.241531000000002</v>
      </c>
      <c r="D7" s="1">
        <v>1.9740000000000001E-3</v>
      </c>
      <c r="E7" s="1">
        <v>35.163418</v>
      </c>
      <c r="F7" s="1">
        <v>0.43997399999999998</v>
      </c>
      <c r="G7" s="1">
        <v>8.4139000000000005E-2</v>
      </c>
      <c r="H7" s="1">
        <v>19.035064999999999</v>
      </c>
      <c r="I7" s="1">
        <v>0.66355299999999995</v>
      </c>
      <c r="J7" s="1">
        <v>1.1643000000000001E-2</v>
      </c>
      <c r="K7" s="1"/>
      <c r="L7" s="1">
        <v>99.641295999999997</v>
      </c>
      <c r="M7" s="1">
        <f t="shared" si="0"/>
        <v>94.002371194689232</v>
      </c>
      <c r="N7" s="1">
        <f t="shared" si="1"/>
        <v>5.9298879939168243</v>
      </c>
      <c r="O7" s="1">
        <f t="shared" si="2"/>
        <v>6.7740811393940489E-2</v>
      </c>
    </row>
    <row r="8" spans="1:15" x14ac:dyDescent="0.35">
      <c r="A8" t="s">
        <v>21</v>
      </c>
      <c r="B8" s="5" t="s">
        <v>15</v>
      </c>
      <c r="C8" s="1">
        <v>47.873184000000002</v>
      </c>
      <c r="D8" s="1">
        <v>3.6526000000000003E-2</v>
      </c>
      <c r="E8" s="1">
        <v>32.249031000000002</v>
      </c>
      <c r="F8" s="1">
        <v>0.76273000000000002</v>
      </c>
      <c r="G8" s="1">
        <v>0.2576</v>
      </c>
      <c r="H8" s="1">
        <v>16.28368</v>
      </c>
      <c r="I8" s="1">
        <v>2.2961900000000002</v>
      </c>
      <c r="J8" s="1">
        <v>5.6175999999999997E-2</v>
      </c>
      <c r="K8" s="1"/>
      <c r="L8" s="1">
        <v>99.815109000000007</v>
      </c>
      <c r="M8" s="1">
        <f t="shared" si="0"/>
        <v>79.412883222808475</v>
      </c>
      <c r="N8" s="1">
        <f t="shared" si="1"/>
        <v>20.264348927255451</v>
      </c>
      <c r="O8" s="1">
        <f t="shared" si="2"/>
        <v>0.32276784993608137</v>
      </c>
    </row>
    <row r="9" spans="1:15" x14ac:dyDescent="0.35">
      <c r="A9" t="s">
        <v>10</v>
      </c>
      <c r="C9" s="1">
        <v>44.373165</v>
      </c>
      <c r="D9" s="1">
        <v>1.414E-2</v>
      </c>
      <c r="E9" s="1">
        <v>35.436892999999998</v>
      </c>
      <c r="F9" s="1">
        <v>0.50426899999999997</v>
      </c>
      <c r="G9" s="1">
        <v>9.2409000000000005E-2</v>
      </c>
      <c r="H9" s="1">
        <v>19.142879000000001</v>
      </c>
      <c r="I9" s="1">
        <v>1.0325960000000001</v>
      </c>
      <c r="J9" s="1">
        <v>2.2166999999999999E-2</v>
      </c>
      <c r="K9" s="1"/>
      <c r="L9" s="1">
        <v>100.6185</v>
      </c>
      <c r="M9" s="1">
        <f t="shared" si="0"/>
        <v>90.99365627183191</v>
      </c>
      <c r="N9" s="1">
        <f t="shared" si="1"/>
        <v>8.8822037012197068</v>
      </c>
      <c r="O9" s="1">
        <f t="shared" si="2"/>
        <v>0.12414002694836837</v>
      </c>
    </row>
    <row r="10" spans="1:15" x14ac:dyDescent="0.35">
      <c r="A10" t="s">
        <v>14</v>
      </c>
      <c r="C10" s="1">
        <v>47.13306</v>
      </c>
      <c r="D10" s="1">
        <v>4.4332000000000003E-2</v>
      </c>
      <c r="E10" s="1">
        <v>30.425297</v>
      </c>
      <c r="F10" s="1">
        <v>0.97533599999999998</v>
      </c>
      <c r="G10" s="1">
        <v>0.38180199999999997</v>
      </c>
      <c r="H10" s="1">
        <v>15.888213</v>
      </c>
      <c r="I10" s="1">
        <v>2.5903160000000001</v>
      </c>
      <c r="J10" s="1">
        <v>7.8453999999999996E-2</v>
      </c>
      <c r="K10" s="1"/>
      <c r="L10" s="1">
        <v>97.516814999999994</v>
      </c>
      <c r="M10" s="1">
        <f t="shared" si="0"/>
        <v>76.873040477539405</v>
      </c>
      <c r="N10" s="1">
        <f t="shared" si="1"/>
        <v>22.679745771770865</v>
      </c>
      <c r="O10" s="1">
        <f t="shared" si="2"/>
        <v>0.44721375068973829</v>
      </c>
    </row>
    <row r="11" spans="1:15" x14ac:dyDescent="0.35">
      <c r="A11" t="s">
        <v>14</v>
      </c>
      <c r="C11" s="1">
        <v>43.614964000000001</v>
      </c>
      <c r="D11" s="1">
        <v>7.4130000000000003E-3</v>
      </c>
      <c r="E11" s="1">
        <v>35.057654999999997</v>
      </c>
      <c r="F11" s="1">
        <v>0.54238799999999998</v>
      </c>
      <c r="G11" s="1">
        <v>0.109861</v>
      </c>
      <c r="H11" s="1">
        <v>19.307272000000001</v>
      </c>
      <c r="I11" s="1">
        <v>0.86286200000000002</v>
      </c>
      <c r="J11" s="1">
        <v>1.7527000000000001E-2</v>
      </c>
      <c r="K11" s="1"/>
      <c r="L11" s="1">
        <v>99.519942999999998</v>
      </c>
      <c r="M11" s="1">
        <f t="shared" si="0"/>
        <v>92.426299516725251</v>
      </c>
      <c r="N11" s="1">
        <f t="shared" si="1"/>
        <v>7.4748489774409173</v>
      </c>
      <c r="O11" s="1">
        <f t="shared" si="2"/>
        <v>9.8851505833837922E-2</v>
      </c>
    </row>
    <row r="12" spans="1:15" x14ac:dyDescent="0.35">
      <c r="A12" t="s">
        <v>14</v>
      </c>
      <c r="C12" s="1">
        <v>44.065758000000002</v>
      </c>
      <c r="D12" s="1">
        <v>8.6320000000000008E-3</v>
      </c>
      <c r="E12" s="1">
        <v>35.210006999999997</v>
      </c>
      <c r="F12" s="1">
        <v>0.44321100000000002</v>
      </c>
      <c r="G12" s="1">
        <v>0.10750999999999999</v>
      </c>
      <c r="H12" s="1">
        <v>19.577573999999998</v>
      </c>
      <c r="I12" s="1">
        <v>0.78991400000000001</v>
      </c>
      <c r="J12" s="1">
        <v>1.5203E-2</v>
      </c>
      <c r="K12" s="1"/>
      <c r="L12" s="1">
        <v>100.21781900000001</v>
      </c>
      <c r="M12" s="1">
        <f t="shared" si="0"/>
        <v>93.116016581040341</v>
      </c>
      <c r="N12" s="1">
        <f t="shared" si="1"/>
        <v>6.7987919979317208</v>
      </c>
      <c r="O12" s="1">
        <f t="shared" si="2"/>
        <v>8.5191421027946732E-2</v>
      </c>
    </row>
    <row r="13" spans="1:15" x14ac:dyDescent="0.35">
      <c r="A13" t="s">
        <v>25</v>
      </c>
      <c r="B13" s="5" t="s">
        <v>26</v>
      </c>
      <c r="C13" s="1">
        <v>45.492030999999997</v>
      </c>
      <c r="D13" s="1">
        <v>2.2128999999999999E-2</v>
      </c>
      <c r="E13" s="1">
        <v>33.408859</v>
      </c>
      <c r="F13" s="1">
        <v>0.72472700000000001</v>
      </c>
      <c r="G13" s="1">
        <v>0.21815200000000001</v>
      </c>
      <c r="H13" s="1">
        <v>17.852720000000001</v>
      </c>
      <c r="I13" s="1">
        <v>1.496991</v>
      </c>
      <c r="J13" s="1">
        <v>4.0191999999999999E-2</v>
      </c>
      <c r="K13" s="1"/>
      <c r="L13" s="1">
        <v>99.255814000000001</v>
      </c>
      <c r="M13" s="1">
        <f t="shared" si="0"/>
        <v>86.625628169674854</v>
      </c>
      <c r="N13" s="1">
        <f t="shared" si="1"/>
        <v>13.144607465306112</v>
      </c>
      <c r="O13" s="1">
        <f t="shared" si="2"/>
        <v>0.22976436501903805</v>
      </c>
    </row>
    <row r="14" spans="1:15" x14ac:dyDescent="0.35">
      <c r="A14" s="1" t="s">
        <v>45</v>
      </c>
      <c r="B14" s="5" t="s">
        <v>16</v>
      </c>
      <c r="C14" s="1">
        <v>44.096207</v>
      </c>
      <c r="D14" s="1">
        <v>9.3369999999999998E-3</v>
      </c>
      <c r="E14" s="1">
        <v>35.650402</v>
      </c>
      <c r="F14" s="1">
        <v>0.46761599999999998</v>
      </c>
      <c r="G14" s="1">
        <v>0.105752</v>
      </c>
      <c r="H14" s="1">
        <v>19.397034000000001</v>
      </c>
      <c r="I14" s="1">
        <v>0.65709799999999996</v>
      </c>
      <c r="J14" s="1">
        <v>2.0875999999999999E-2</v>
      </c>
      <c r="K14" s="1">
        <v>3.9564000000000002E-2</v>
      </c>
      <c r="L14" s="1">
        <f>SUM(C14:K14)</f>
        <v>100.44388600000001</v>
      </c>
      <c r="M14" s="1">
        <f t="shared" si="0"/>
        <v>94.111365835444957</v>
      </c>
      <c r="N14" s="1">
        <f t="shared" si="1"/>
        <v>5.7693026673059578</v>
      </c>
      <c r="O14" s="1">
        <f t="shared" si="2"/>
        <v>0.11933149724907778</v>
      </c>
    </row>
    <row r="15" spans="1:15" x14ac:dyDescent="0.35">
      <c r="A15" s="1" t="s">
        <v>45</v>
      </c>
      <c r="B15" s="8">
        <v>41.040492999999998</v>
      </c>
      <c r="C15" s="1">
        <v>43.917350999999996</v>
      </c>
      <c r="D15" s="1">
        <v>8.7349999999999997E-3</v>
      </c>
      <c r="E15" s="1">
        <v>36.289078000000003</v>
      </c>
      <c r="F15" s="1">
        <v>0.473748</v>
      </c>
      <c r="G15" s="1">
        <v>9.5566999999999999E-2</v>
      </c>
      <c r="H15" s="1">
        <v>19.064620999999999</v>
      </c>
      <c r="I15" s="1">
        <v>0.70099500000000003</v>
      </c>
      <c r="J15" s="1">
        <v>2.4853E-2</v>
      </c>
      <c r="K15" s="1">
        <v>5.8353000000000002E-2</v>
      </c>
      <c r="L15" s="1">
        <f t="shared" ref="L15:L55" si="3">SUM(C15:K15)</f>
        <v>100.633301</v>
      </c>
      <c r="M15" s="1">
        <f t="shared" si="0"/>
        <v>93.626437756408038</v>
      </c>
      <c r="N15" s="1">
        <f t="shared" si="1"/>
        <v>6.2297651209558023</v>
      </c>
      <c r="O15" s="1">
        <f t="shared" si="2"/>
        <v>0.14379712263615679</v>
      </c>
    </row>
    <row r="16" spans="1:15" x14ac:dyDescent="0.35">
      <c r="A16" s="1" t="s">
        <v>45</v>
      </c>
      <c r="B16" s="8">
        <v>67.432472000000004</v>
      </c>
      <c r="C16" s="1">
        <v>44.122402000000001</v>
      </c>
      <c r="D16" s="1">
        <v>-5.5000000000000003E-4</v>
      </c>
      <c r="E16" s="1">
        <v>35.989567000000001</v>
      </c>
      <c r="F16" s="1">
        <v>0.42550399999999999</v>
      </c>
      <c r="G16" s="1">
        <v>9.4246999999999997E-2</v>
      </c>
      <c r="H16" s="1">
        <v>19.349879999999999</v>
      </c>
      <c r="I16" s="1">
        <v>0.723495</v>
      </c>
      <c r="J16" s="1">
        <v>1.8037999999999998E-2</v>
      </c>
      <c r="K16" s="1">
        <v>3.7539000000000003E-2</v>
      </c>
      <c r="L16" s="1">
        <f t="shared" si="3"/>
        <v>100.76012200000001</v>
      </c>
      <c r="M16" s="1">
        <f t="shared" si="0"/>
        <v>93.566367502546541</v>
      </c>
      <c r="N16" s="1">
        <f t="shared" si="1"/>
        <v>6.3308708807749232</v>
      </c>
      <c r="O16" s="1">
        <f t="shared" si="2"/>
        <v>0.10276161667853091</v>
      </c>
    </row>
    <row r="17" spans="1:15" x14ac:dyDescent="0.35">
      <c r="A17" s="1" t="s">
        <v>45</v>
      </c>
      <c r="B17" s="8">
        <v>83.703368999999995</v>
      </c>
      <c r="C17" s="1">
        <v>44.193176000000001</v>
      </c>
      <c r="D17" s="1">
        <v>3.0170000000000002E-3</v>
      </c>
      <c r="E17" s="1">
        <v>36.375667999999997</v>
      </c>
      <c r="F17" s="1">
        <v>0.47439999999999999</v>
      </c>
      <c r="G17" s="1">
        <v>8.7479000000000001E-2</v>
      </c>
      <c r="H17" s="1">
        <v>19.531361</v>
      </c>
      <c r="I17" s="1">
        <v>0.66642299999999999</v>
      </c>
      <c r="J17" s="1">
        <v>1.6174999999999998E-2</v>
      </c>
      <c r="K17" s="1">
        <v>1.9805E-2</v>
      </c>
      <c r="L17" s="1">
        <f t="shared" si="3"/>
        <v>101.36750400000001</v>
      </c>
      <c r="M17" s="1">
        <f t="shared" si="0"/>
        <v>94.098075428320243</v>
      </c>
      <c r="N17" s="1">
        <f t="shared" si="1"/>
        <v>5.8101138131816104</v>
      </c>
      <c r="O17" s="1">
        <f t="shared" si="2"/>
        <v>9.1810758498154593E-2</v>
      </c>
    </row>
    <row r="18" spans="1:15" x14ac:dyDescent="0.35">
      <c r="A18" s="1" t="s">
        <v>45</v>
      </c>
      <c r="B18" s="8">
        <v>162.348175</v>
      </c>
      <c r="C18" s="1">
        <v>44.163398999999998</v>
      </c>
      <c r="D18" s="1">
        <v>3.0249999999999999E-3</v>
      </c>
      <c r="E18" s="1">
        <v>35.898476000000002</v>
      </c>
      <c r="F18" s="1">
        <v>0.48752299999999998</v>
      </c>
      <c r="G18" s="1">
        <v>8.7682999999999997E-2</v>
      </c>
      <c r="H18" s="1">
        <v>19.492792000000001</v>
      </c>
      <c r="I18" s="1">
        <v>0.60904400000000003</v>
      </c>
      <c r="J18" s="1">
        <v>1.8169999999999999E-2</v>
      </c>
      <c r="K18" s="1">
        <v>4.7038999999999997E-2</v>
      </c>
      <c r="L18" s="1">
        <f t="shared" si="3"/>
        <v>100.80715099999998</v>
      </c>
      <c r="M18" s="1">
        <f t="shared" si="0"/>
        <v>94.550230238717063</v>
      </c>
      <c r="N18" s="1">
        <f t="shared" si="1"/>
        <v>5.3459345809116696</v>
      </c>
      <c r="O18" s="1">
        <f t="shared" si="2"/>
        <v>0.10383518037128624</v>
      </c>
    </row>
    <row r="19" spans="1:15" x14ac:dyDescent="0.35">
      <c r="A19" s="1" t="s">
        <v>45</v>
      </c>
      <c r="B19" s="8" t="s">
        <v>66</v>
      </c>
      <c r="C19" s="1">
        <v>44.865993000000003</v>
      </c>
      <c r="D19" s="1">
        <v>1.1487000000000001E-2</v>
      </c>
      <c r="E19" s="1">
        <v>35.916851000000001</v>
      </c>
      <c r="F19" s="1">
        <v>0.47134399999999999</v>
      </c>
      <c r="G19" s="1">
        <v>9.7990999999999995E-2</v>
      </c>
      <c r="H19" s="1">
        <v>19.096094000000001</v>
      </c>
      <c r="I19" s="1">
        <v>0.766069</v>
      </c>
      <c r="J19" s="1">
        <v>2.0618000000000001E-2</v>
      </c>
      <c r="K19" s="1">
        <v>3.6981E-2</v>
      </c>
      <c r="L19" s="1">
        <f t="shared" si="3"/>
        <v>101.28342799999999</v>
      </c>
      <c r="M19" s="1">
        <f t="shared" si="0"/>
        <v>93.121352984115163</v>
      </c>
      <c r="N19" s="1">
        <f t="shared" si="1"/>
        <v>6.7601923093720995</v>
      </c>
      <c r="O19" s="1">
        <f t="shared" si="2"/>
        <v>0.11845470651274866</v>
      </c>
    </row>
    <row r="20" spans="1:15" x14ac:dyDescent="0.35">
      <c r="A20" s="1" t="s">
        <v>46</v>
      </c>
      <c r="B20" s="5" t="s">
        <v>16</v>
      </c>
      <c r="C20" s="1">
        <v>44.322586000000001</v>
      </c>
      <c r="D20" s="1"/>
      <c r="E20" s="1">
        <v>36.395729000000003</v>
      </c>
      <c r="F20" s="1">
        <v>0.47097899999999998</v>
      </c>
      <c r="G20" s="1">
        <v>9.2844999999999997E-2</v>
      </c>
      <c r="H20" s="1">
        <v>19.281219</v>
      </c>
      <c r="I20" s="1">
        <v>0.79844899999999996</v>
      </c>
      <c r="J20" s="1">
        <v>1.1752E-2</v>
      </c>
      <c r="K20" s="1">
        <v>3.4333000000000002E-2</v>
      </c>
      <c r="L20" s="1">
        <f t="shared" si="3"/>
        <v>101.407892</v>
      </c>
      <c r="M20" s="1">
        <f t="shared" si="0"/>
        <v>92.966561286572315</v>
      </c>
      <c r="N20" s="1">
        <f t="shared" si="1"/>
        <v>6.9666804371031645</v>
      </c>
      <c r="O20" s="1">
        <f t="shared" si="2"/>
        <v>6.6758276324530907E-2</v>
      </c>
    </row>
    <row r="21" spans="1:15" x14ac:dyDescent="0.35">
      <c r="A21" s="1" t="s">
        <v>46</v>
      </c>
      <c r="B21" s="8">
        <v>65</v>
      </c>
      <c r="C21" s="1">
        <v>44.279263</v>
      </c>
      <c r="D21" s="1">
        <v>5.5620000000000001E-3</v>
      </c>
      <c r="E21" s="1">
        <v>35.998058</v>
      </c>
      <c r="F21" s="1">
        <v>0.398397</v>
      </c>
      <c r="G21" s="1">
        <v>9.4202999999999995E-2</v>
      </c>
      <c r="H21" s="1">
        <v>19.134567000000001</v>
      </c>
      <c r="I21" s="1">
        <v>0.77702099999999996</v>
      </c>
      <c r="J21" s="1">
        <v>1.515E-2</v>
      </c>
      <c r="K21" s="1">
        <v>5.1575000000000003E-2</v>
      </c>
      <c r="L21" s="1">
        <f t="shared" si="3"/>
        <v>100.75379600000001</v>
      </c>
      <c r="M21" s="1">
        <f t="shared" si="0"/>
        <v>93.073634485256989</v>
      </c>
      <c r="N21" s="1">
        <f t="shared" si="1"/>
        <v>6.83954512733649</v>
      </c>
      <c r="O21" s="1">
        <f t="shared" si="2"/>
        <v>8.6820387406517721E-2</v>
      </c>
    </row>
    <row r="22" spans="1:15" x14ac:dyDescent="0.35">
      <c r="A22" s="1" t="s">
        <v>46</v>
      </c>
      <c r="B22" s="5" t="s">
        <v>67</v>
      </c>
      <c r="C22" s="1">
        <v>44.517158999999999</v>
      </c>
      <c r="D22" s="1">
        <v>1.8255E-2</v>
      </c>
      <c r="E22" s="1">
        <v>36.266604999999998</v>
      </c>
      <c r="F22" s="1">
        <v>0.50454600000000005</v>
      </c>
      <c r="G22" s="1">
        <v>0.102297</v>
      </c>
      <c r="H22" s="1">
        <v>19.429414999999999</v>
      </c>
      <c r="I22" s="1">
        <v>0.78744000000000003</v>
      </c>
      <c r="J22" s="1">
        <v>1.6136999999999999E-2</v>
      </c>
      <c r="K22" s="1">
        <v>4.0687000000000001E-2</v>
      </c>
      <c r="L22" s="1">
        <f t="shared" si="3"/>
        <v>101.68254100000001</v>
      </c>
      <c r="M22" s="1">
        <f t="shared" si="0"/>
        <v>93.082217143843579</v>
      </c>
      <c r="N22" s="1">
        <f t="shared" si="1"/>
        <v>6.8267012153068771</v>
      </c>
      <c r="O22" s="1">
        <f t="shared" si="2"/>
        <v>9.1081640849533685E-2</v>
      </c>
    </row>
    <row r="23" spans="1:15" x14ac:dyDescent="0.35">
      <c r="A23" s="1" t="s">
        <v>47</v>
      </c>
      <c r="B23" s="5" t="s">
        <v>16</v>
      </c>
      <c r="C23" s="1">
        <v>44.527465999999997</v>
      </c>
      <c r="D23" s="1">
        <v>8.4609999999999998E-3</v>
      </c>
      <c r="E23" s="1">
        <v>36.141959999999997</v>
      </c>
      <c r="F23" s="1">
        <v>0.40183400000000002</v>
      </c>
      <c r="G23" s="1">
        <v>9.4127000000000002E-2</v>
      </c>
      <c r="H23" s="1">
        <v>19.21998</v>
      </c>
      <c r="I23" s="1">
        <v>0.70525800000000005</v>
      </c>
      <c r="J23" s="1">
        <v>9.5449999999999997E-3</v>
      </c>
      <c r="K23" s="1">
        <v>3.0195E-2</v>
      </c>
      <c r="L23" s="1">
        <f t="shared" si="3"/>
        <v>101.13882599999999</v>
      </c>
      <c r="M23" s="1">
        <f t="shared" si="0"/>
        <v>93.721841276627003</v>
      </c>
      <c r="N23" s="1">
        <f t="shared" si="1"/>
        <v>6.2233228372589382</v>
      </c>
      <c r="O23" s="1">
        <f t="shared" si="2"/>
        <v>5.4835886114063037E-2</v>
      </c>
    </row>
    <row r="24" spans="1:15" x14ac:dyDescent="0.35">
      <c r="A24" s="1" t="s">
        <v>47</v>
      </c>
      <c r="B24" s="5">
        <v>39</v>
      </c>
      <c r="C24" s="1">
        <v>44.206947</v>
      </c>
      <c r="D24" s="1">
        <v>1.4912999999999999E-2</v>
      </c>
      <c r="E24" s="1">
        <v>36.133769999999998</v>
      </c>
      <c r="F24" s="1">
        <v>0.44004100000000002</v>
      </c>
      <c r="G24" s="1">
        <v>9.2684000000000002E-2</v>
      </c>
      <c r="H24" s="1">
        <v>19.387080999999998</v>
      </c>
      <c r="I24" s="1">
        <v>0.82310300000000003</v>
      </c>
      <c r="J24" s="1">
        <v>1.9927E-2</v>
      </c>
      <c r="K24" s="1">
        <v>3.3641999999999998E-2</v>
      </c>
      <c r="L24" s="1">
        <f t="shared" si="3"/>
        <v>101.15210799999998</v>
      </c>
      <c r="M24" s="1">
        <f t="shared" si="0"/>
        <v>92.760893988190574</v>
      </c>
      <c r="N24" s="1">
        <f t="shared" si="1"/>
        <v>7.1267760855575748</v>
      </c>
      <c r="O24" s="1">
        <f t="shared" si="2"/>
        <v>0.11232992625185279</v>
      </c>
    </row>
    <row r="25" spans="1:15" x14ac:dyDescent="0.35">
      <c r="A25" s="1" t="s">
        <v>47</v>
      </c>
      <c r="B25" s="5">
        <v>100</v>
      </c>
      <c r="C25" s="1">
        <v>44.187564999999999</v>
      </c>
      <c r="D25" s="1">
        <v>-6.0999999999999997E-4</v>
      </c>
      <c r="E25" s="1">
        <v>36.296424999999999</v>
      </c>
      <c r="F25" s="1">
        <v>0.44104399999999999</v>
      </c>
      <c r="G25" s="1">
        <v>0.11143699999999999</v>
      </c>
      <c r="H25" s="1">
        <v>19.302288000000001</v>
      </c>
      <c r="I25" s="1">
        <v>0.79081800000000002</v>
      </c>
      <c r="J25" s="1">
        <v>1.2848999999999999E-2</v>
      </c>
      <c r="K25" s="1">
        <v>2.8524000000000001E-2</v>
      </c>
      <c r="L25" s="1">
        <f t="shared" si="3"/>
        <v>101.17034000000001</v>
      </c>
      <c r="M25" s="1">
        <f t="shared" si="0"/>
        <v>93.029786403271203</v>
      </c>
      <c r="N25" s="1">
        <f t="shared" si="1"/>
        <v>6.897253800236097</v>
      </c>
      <c r="O25" s="1">
        <f t="shared" si="2"/>
        <v>7.2959796492696863E-2</v>
      </c>
    </row>
    <row r="26" spans="1:15" x14ac:dyDescent="0.35">
      <c r="A26" s="1" t="s">
        <v>47</v>
      </c>
      <c r="B26" s="5" t="s">
        <v>68</v>
      </c>
      <c r="C26" s="1">
        <v>45.265014999999998</v>
      </c>
      <c r="D26" s="1">
        <v>1.3461000000000001E-2</v>
      </c>
      <c r="E26" s="1">
        <v>35.174545000000002</v>
      </c>
      <c r="F26" s="1">
        <v>0.60433999999999999</v>
      </c>
      <c r="G26" s="1">
        <v>0.19761300000000001</v>
      </c>
      <c r="H26" s="1">
        <v>18.266387999999999</v>
      </c>
      <c r="I26" s="1">
        <v>1.3327500000000001</v>
      </c>
      <c r="J26" s="1">
        <v>3.1132E-2</v>
      </c>
      <c r="K26" s="1">
        <v>3.0408000000000001E-2</v>
      </c>
      <c r="L26" s="1">
        <f t="shared" si="3"/>
        <v>100.91565200000001</v>
      </c>
      <c r="M26" s="1">
        <f t="shared" si="0"/>
        <v>88.180237505683351</v>
      </c>
      <c r="N26" s="1">
        <f t="shared" si="1"/>
        <v>11.642699966580606</v>
      </c>
      <c r="O26" s="1">
        <f t="shared" si="2"/>
        <v>0.17706252773603595</v>
      </c>
    </row>
    <row r="27" spans="1:15" x14ac:dyDescent="0.35">
      <c r="A27" s="1" t="s">
        <v>48</v>
      </c>
      <c r="B27" s="5" t="s">
        <v>16</v>
      </c>
      <c r="C27" s="1">
        <v>43.808453</v>
      </c>
      <c r="D27" s="1">
        <v>2.1359999999999999E-3</v>
      </c>
      <c r="E27" s="1">
        <v>35.694313000000001</v>
      </c>
      <c r="F27" s="1">
        <v>0.44384800000000002</v>
      </c>
      <c r="G27" s="1">
        <v>9.9420999999999995E-2</v>
      </c>
      <c r="H27" s="1">
        <v>19.303003</v>
      </c>
      <c r="I27" s="1">
        <v>0.80828199999999994</v>
      </c>
      <c r="J27" s="1">
        <v>1.5823E-2</v>
      </c>
      <c r="K27" s="1">
        <v>3.1999E-2</v>
      </c>
      <c r="L27" s="1">
        <f t="shared" si="3"/>
        <v>100.20727800000002</v>
      </c>
      <c r="M27" s="1">
        <f t="shared" si="0"/>
        <v>92.872888890171666</v>
      </c>
      <c r="N27" s="1">
        <f t="shared" si="1"/>
        <v>7.0374190584550274</v>
      </c>
      <c r="O27" s="1">
        <f t="shared" si="2"/>
        <v>8.9692051373303133E-2</v>
      </c>
    </row>
    <row r="28" spans="1:15" x14ac:dyDescent="0.35">
      <c r="A28" s="1" t="s">
        <v>48</v>
      </c>
      <c r="B28" s="8">
        <v>56.886069999999997</v>
      </c>
      <c r="C28" s="1">
        <v>44.125469000000002</v>
      </c>
      <c r="D28" s="1"/>
      <c r="E28" s="1">
        <v>35.686591999999997</v>
      </c>
      <c r="F28" s="1">
        <v>0.46402500000000002</v>
      </c>
      <c r="G28" s="1">
        <v>9.2109999999999997E-2</v>
      </c>
      <c r="H28" s="1">
        <v>19.306818</v>
      </c>
      <c r="I28" s="1">
        <v>0.744004</v>
      </c>
      <c r="J28" s="1">
        <v>1.4879E-2</v>
      </c>
      <c r="K28" s="1">
        <v>2.5368000000000002E-2</v>
      </c>
      <c r="L28" s="1">
        <f t="shared" si="3"/>
        <v>100.459265</v>
      </c>
      <c r="M28" s="1">
        <f t="shared" si="0"/>
        <v>93.401816832567647</v>
      </c>
      <c r="N28" s="1">
        <f t="shared" si="1"/>
        <v>6.5133785659768701</v>
      </c>
      <c r="O28" s="1">
        <f t="shared" si="2"/>
        <v>8.4804601455490319E-2</v>
      </c>
    </row>
    <row r="29" spans="1:15" x14ac:dyDescent="0.35">
      <c r="A29" s="1" t="s">
        <v>48</v>
      </c>
      <c r="B29" s="8">
        <v>95.554253000000003</v>
      </c>
      <c r="C29" s="1">
        <v>44.085304000000001</v>
      </c>
      <c r="D29" s="1">
        <v>-2.3500000000000001E-3</v>
      </c>
      <c r="E29" s="1">
        <v>35.667023</v>
      </c>
      <c r="F29" s="1">
        <v>0.479628</v>
      </c>
      <c r="G29" s="1">
        <v>9.4730999999999996E-2</v>
      </c>
      <c r="H29" s="1">
        <v>19.231508000000002</v>
      </c>
      <c r="I29" s="1">
        <v>0.76539699999999999</v>
      </c>
      <c r="J29" s="1">
        <v>2.0558E-2</v>
      </c>
      <c r="K29" s="1">
        <v>4.1401E-2</v>
      </c>
      <c r="L29" s="1">
        <f t="shared" si="3"/>
        <v>100.38319999999999</v>
      </c>
      <c r="M29" s="1">
        <f t="shared" si="0"/>
        <v>93.172285551958282</v>
      </c>
      <c r="N29" s="1">
        <f t="shared" si="1"/>
        <v>6.7103719517162004</v>
      </c>
      <c r="O29" s="1">
        <f t="shared" si="2"/>
        <v>0.11734249632551859</v>
      </c>
    </row>
    <row r="30" spans="1:15" x14ac:dyDescent="0.35">
      <c r="A30" s="1" t="s">
        <v>48</v>
      </c>
      <c r="B30" s="8">
        <v>154.90159600000001</v>
      </c>
      <c r="C30" s="1">
        <v>44.287838000000001</v>
      </c>
      <c r="D30" s="1"/>
      <c r="E30" s="1">
        <v>35.599285000000002</v>
      </c>
      <c r="F30" s="1">
        <v>0.45136900000000002</v>
      </c>
      <c r="G30" s="1">
        <v>9.2305999999999999E-2</v>
      </c>
      <c r="H30" s="1">
        <v>19.370121000000001</v>
      </c>
      <c r="I30" s="1">
        <v>0.76766800000000002</v>
      </c>
      <c r="J30" s="1">
        <v>1.3389E-2</v>
      </c>
      <c r="K30" s="1">
        <v>3.4092999999999998E-2</v>
      </c>
      <c r="L30" s="1">
        <f t="shared" si="3"/>
        <v>100.616069</v>
      </c>
      <c r="M30" s="1">
        <f t="shared" si="0"/>
        <v>93.237289117622552</v>
      </c>
      <c r="N30" s="1">
        <f t="shared" si="1"/>
        <v>6.686782089054347</v>
      </c>
      <c r="O30" s="1">
        <f t="shared" si="2"/>
        <v>7.5928793323090313E-2</v>
      </c>
    </row>
    <row r="31" spans="1:15" x14ac:dyDescent="0.35">
      <c r="A31" s="1" t="s">
        <v>48</v>
      </c>
      <c r="B31" s="8">
        <v>201.73358200000001</v>
      </c>
      <c r="C31" s="1">
        <v>44.006855000000002</v>
      </c>
      <c r="D31" s="1">
        <v>2.1595E-2</v>
      </c>
      <c r="E31" s="1">
        <v>36.172989000000001</v>
      </c>
      <c r="F31" s="1">
        <v>0.42841099999999999</v>
      </c>
      <c r="G31" s="1">
        <v>9.1263999999999998E-2</v>
      </c>
      <c r="H31" s="1">
        <v>19.388660000000002</v>
      </c>
      <c r="I31" s="1">
        <v>0.67680600000000002</v>
      </c>
      <c r="J31" s="1">
        <v>1.0045999999999999E-2</v>
      </c>
      <c r="K31" s="1">
        <v>3.8137999999999998E-2</v>
      </c>
      <c r="L31" s="1">
        <f t="shared" si="3"/>
        <v>100.83476399999999</v>
      </c>
      <c r="M31" s="1">
        <f t="shared" si="0"/>
        <v>94.004463475066117</v>
      </c>
      <c r="N31" s="1">
        <f t="shared" si="1"/>
        <v>5.9381519847279067</v>
      </c>
      <c r="O31" s="1">
        <f t="shared" si="2"/>
        <v>5.738454020597436E-2</v>
      </c>
    </row>
    <row r="32" spans="1:15" x14ac:dyDescent="0.35">
      <c r="A32" s="1" t="s">
        <v>48</v>
      </c>
      <c r="B32" s="8">
        <v>237.80779999999999</v>
      </c>
      <c r="C32" s="1">
        <v>44.243969</v>
      </c>
      <c r="D32" s="1">
        <v>6.4999999999999997E-3</v>
      </c>
      <c r="E32" s="1">
        <v>36.210498999999999</v>
      </c>
      <c r="F32" s="1">
        <v>0.472304</v>
      </c>
      <c r="G32" s="1">
        <v>8.4713999999999998E-2</v>
      </c>
      <c r="H32" s="1">
        <v>19.275517000000001</v>
      </c>
      <c r="I32" s="1">
        <v>0.75701300000000005</v>
      </c>
      <c r="J32" s="1">
        <v>1.8494E-2</v>
      </c>
      <c r="K32" s="1">
        <v>3.5786999999999999E-2</v>
      </c>
      <c r="L32" s="1">
        <f t="shared" si="3"/>
        <v>101.10479700000002</v>
      </c>
      <c r="M32" s="1">
        <f t="shared" si="0"/>
        <v>93.266185099006393</v>
      </c>
      <c r="N32" s="1">
        <f t="shared" si="1"/>
        <v>6.6283883295356478</v>
      </c>
      <c r="O32" s="1">
        <f t="shared" si="2"/>
        <v>0.1054265714579698</v>
      </c>
    </row>
    <row r="33" spans="1:15" x14ac:dyDescent="0.35">
      <c r="A33" s="1" t="s">
        <v>48</v>
      </c>
      <c r="B33" s="5" t="s">
        <v>69</v>
      </c>
      <c r="C33" s="1">
        <v>44.353518999999999</v>
      </c>
      <c r="D33" s="1"/>
      <c r="E33" s="1">
        <v>36.041626000000001</v>
      </c>
      <c r="F33" s="1">
        <v>0.54376400000000003</v>
      </c>
      <c r="G33" s="1">
        <v>9.8355999999999999E-2</v>
      </c>
      <c r="H33" s="1">
        <v>19.107662000000001</v>
      </c>
      <c r="I33" s="1">
        <v>0.71141200000000004</v>
      </c>
      <c r="J33" s="1">
        <v>1.3155E-2</v>
      </c>
      <c r="K33" s="1">
        <v>2.997E-2</v>
      </c>
      <c r="L33" s="1">
        <f t="shared" si="3"/>
        <v>100.89946399999999</v>
      </c>
      <c r="M33" s="1">
        <f t="shared" si="0"/>
        <v>93.616626889573268</v>
      </c>
      <c r="N33" s="1">
        <f t="shared" si="1"/>
        <v>6.3074389241592419</v>
      </c>
      <c r="O33" s="1">
        <f t="shared" si="2"/>
        <v>7.5934186267493931E-2</v>
      </c>
    </row>
    <row r="34" spans="1:15" x14ac:dyDescent="0.35">
      <c r="A34" s="1" t="s">
        <v>49</v>
      </c>
      <c r="B34" s="5" t="s">
        <v>16</v>
      </c>
      <c r="C34" s="1">
        <v>43.925128999999998</v>
      </c>
      <c r="D34" s="1">
        <v>1.6629000000000001E-2</v>
      </c>
      <c r="E34" s="1">
        <v>35.697426</v>
      </c>
      <c r="F34" s="1">
        <v>0.43084800000000001</v>
      </c>
      <c r="G34" s="1">
        <v>9.7550999999999999E-2</v>
      </c>
      <c r="H34" s="1">
        <v>19.455279999999998</v>
      </c>
      <c r="I34" s="1">
        <v>0.74713099999999999</v>
      </c>
      <c r="J34" s="1">
        <v>2.1988000000000001E-2</v>
      </c>
      <c r="K34" s="1">
        <v>4.7499E-2</v>
      </c>
      <c r="L34" s="1">
        <f t="shared" si="3"/>
        <v>100.43948099999999</v>
      </c>
      <c r="M34" s="1">
        <f t="shared" si="0"/>
        <v>93.385917439725233</v>
      </c>
      <c r="N34" s="1">
        <f t="shared" si="1"/>
        <v>6.4897368851288562</v>
      </c>
      <c r="O34" s="1">
        <f t="shared" si="2"/>
        <v>0.12434567514591616</v>
      </c>
    </row>
    <row r="35" spans="1:15" x14ac:dyDescent="0.35">
      <c r="A35" s="1" t="s">
        <v>49</v>
      </c>
      <c r="B35" s="8">
        <v>23.491517999999999</v>
      </c>
      <c r="C35" s="1">
        <v>44.224997999999999</v>
      </c>
      <c r="D35" s="1">
        <v>2.0407999999999999E-2</v>
      </c>
      <c r="E35" s="1">
        <v>35.338661000000002</v>
      </c>
      <c r="F35" s="1">
        <v>0.45297900000000002</v>
      </c>
      <c r="G35" s="1">
        <v>9.2283000000000004E-2</v>
      </c>
      <c r="H35" s="1">
        <v>19.294687</v>
      </c>
      <c r="I35" s="1">
        <v>0.74635099999999999</v>
      </c>
      <c r="J35" s="1">
        <v>2.4140999999999999E-2</v>
      </c>
      <c r="K35" s="1">
        <v>4.2720000000000001E-2</v>
      </c>
      <c r="L35" s="1">
        <f t="shared" si="3"/>
        <v>100.237228</v>
      </c>
      <c r="M35" s="1">
        <f t="shared" si="0"/>
        <v>93.329457399721278</v>
      </c>
      <c r="N35" s="1">
        <f t="shared" si="1"/>
        <v>6.5329683003802934</v>
      </c>
      <c r="O35" s="1">
        <f t="shared" si="2"/>
        <v>0.13757429989843653</v>
      </c>
    </row>
    <row r="36" spans="1:15" x14ac:dyDescent="0.35">
      <c r="A36" s="1" t="s">
        <v>49</v>
      </c>
      <c r="B36" s="8">
        <v>46.823436999999998</v>
      </c>
      <c r="C36" s="1">
        <v>44.019889999999997</v>
      </c>
      <c r="D36" s="1">
        <v>1.0047E-2</v>
      </c>
      <c r="E36" s="1">
        <v>35.738227999999999</v>
      </c>
      <c r="F36" s="1">
        <v>0.46532299999999999</v>
      </c>
      <c r="G36" s="1">
        <v>9.2920000000000003E-2</v>
      </c>
      <c r="H36" s="1">
        <v>19.324774000000001</v>
      </c>
      <c r="I36" s="1">
        <v>0.76638799999999996</v>
      </c>
      <c r="J36" s="1">
        <v>1.4883E-2</v>
      </c>
      <c r="K36" s="1">
        <v>3.2793999999999997E-2</v>
      </c>
      <c r="L36" s="1">
        <f t="shared" si="3"/>
        <v>100.46524700000001</v>
      </c>
      <c r="M36" s="1">
        <f t="shared" ref="M36:M63" si="4">H36/56.08/(H36/56.08+2*(J36/95.2)+2*(I36/61.98))*100</f>
        <v>93.224996555680505</v>
      </c>
      <c r="N36" s="1">
        <f t="shared" si="1"/>
        <v>6.6904153021856594</v>
      </c>
      <c r="O36" s="1">
        <f t="shared" si="2"/>
        <v>8.4588142133818559E-2</v>
      </c>
    </row>
    <row r="37" spans="1:15" x14ac:dyDescent="0.35">
      <c r="A37" s="1" t="s">
        <v>49</v>
      </c>
      <c r="B37" s="8">
        <v>68.545990000000003</v>
      </c>
      <c r="C37" s="1">
        <v>44.229477000000003</v>
      </c>
      <c r="D37" s="1">
        <v>7.0460000000000002E-3</v>
      </c>
      <c r="E37" s="1">
        <v>35.716610000000003</v>
      </c>
      <c r="F37" s="1">
        <v>0.46190599999999998</v>
      </c>
      <c r="G37" s="1">
        <v>9.0543999999999999E-2</v>
      </c>
      <c r="H37" s="1">
        <v>19.304970000000001</v>
      </c>
      <c r="I37" s="1">
        <v>0.699874</v>
      </c>
      <c r="J37" s="1">
        <v>1.9710999999999999E-2</v>
      </c>
      <c r="K37" s="1">
        <v>3.7038000000000001E-2</v>
      </c>
      <c r="L37" s="1">
        <f t="shared" si="3"/>
        <v>100.56717599999999</v>
      </c>
      <c r="M37" s="1">
        <f t="shared" si="4"/>
        <v>93.737582976178771</v>
      </c>
      <c r="N37" s="1">
        <f t="shared" si="1"/>
        <v>6.149657215186207</v>
      </c>
      <c r="O37" s="1">
        <f t="shared" si="2"/>
        <v>0.11275980863502939</v>
      </c>
    </row>
    <row r="38" spans="1:15" x14ac:dyDescent="0.35">
      <c r="A38" s="1" t="s">
        <v>49</v>
      </c>
      <c r="B38" s="8">
        <v>91.619315999999998</v>
      </c>
      <c r="C38" s="1">
        <v>44.162559999999999</v>
      </c>
      <c r="D38" s="1">
        <v>2.2520000000000001E-3</v>
      </c>
      <c r="E38" s="1">
        <v>35.898716</v>
      </c>
      <c r="F38" s="1">
        <v>0.46810200000000002</v>
      </c>
      <c r="G38" s="1">
        <v>9.4216999999999995E-2</v>
      </c>
      <c r="H38" s="1">
        <v>19.340260000000001</v>
      </c>
      <c r="I38" s="1">
        <v>0.64499600000000001</v>
      </c>
      <c r="J38" s="1">
        <v>2.511E-2</v>
      </c>
      <c r="K38" s="1">
        <v>3.4151000000000001E-2</v>
      </c>
      <c r="L38" s="1">
        <f t="shared" si="3"/>
        <v>100.67036399999999</v>
      </c>
      <c r="M38" s="1">
        <f t="shared" si="4"/>
        <v>94.172584985062585</v>
      </c>
      <c r="N38" s="1">
        <f t="shared" si="1"/>
        <v>5.6833661141938521</v>
      </c>
      <c r="O38" s="1">
        <f t="shared" si="2"/>
        <v>0.14404890074356927</v>
      </c>
    </row>
    <row r="39" spans="1:15" x14ac:dyDescent="0.35">
      <c r="A39" s="1" t="s">
        <v>49</v>
      </c>
      <c r="B39" s="8">
        <v>112.098602</v>
      </c>
      <c r="C39" s="1">
        <v>43.917664000000002</v>
      </c>
      <c r="D39" s="1">
        <v>1.9300999999999999E-2</v>
      </c>
      <c r="E39" s="1">
        <v>36.058898999999997</v>
      </c>
      <c r="F39" s="1">
        <v>0.51291900000000001</v>
      </c>
      <c r="G39" s="1">
        <v>0.10249999999999999</v>
      </c>
      <c r="H39" s="1">
        <v>19.386489999999998</v>
      </c>
      <c r="I39" s="1">
        <v>0.81723999999999997</v>
      </c>
      <c r="J39" s="1">
        <v>1.6301E-2</v>
      </c>
      <c r="K39" s="1">
        <v>4.4311000000000003E-2</v>
      </c>
      <c r="L39" s="1">
        <f t="shared" si="3"/>
        <v>100.87562499999999</v>
      </c>
      <c r="M39" s="1">
        <f t="shared" si="4"/>
        <v>92.826787878588334</v>
      </c>
      <c r="N39" s="1">
        <f t="shared" si="1"/>
        <v>7.0812541384294487</v>
      </c>
      <c r="O39" s="1">
        <f t="shared" si="2"/>
        <v>9.195798298221608E-2</v>
      </c>
    </row>
    <row r="40" spans="1:15" x14ac:dyDescent="0.35">
      <c r="A40" s="1" t="s">
        <v>49</v>
      </c>
      <c r="B40" s="5" t="s">
        <v>15</v>
      </c>
      <c r="C40" s="1">
        <v>44.110019999999999</v>
      </c>
      <c r="D40" s="1">
        <v>1.4588E-2</v>
      </c>
      <c r="E40" s="1">
        <v>35.876632999999998</v>
      </c>
      <c r="F40" s="1">
        <v>0.52635399999999999</v>
      </c>
      <c r="G40" s="1">
        <v>0.10857799999999999</v>
      </c>
      <c r="H40" s="1">
        <v>19.300518</v>
      </c>
      <c r="I40" s="1">
        <v>0.67608699999999999</v>
      </c>
      <c r="J40" s="1">
        <v>1.0153000000000001E-2</v>
      </c>
      <c r="K40" s="1">
        <v>2.4820999999999999E-2</v>
      </c>
      <c r="L40" s="1">
        <f t="shared" si="3"/>
        <v>100.64775199999998</v>
      </c>
      <c r="M40" s="1">
        <f t="shared" si="4"/>
        <v>93.984108988154645</v>
      </c>
      <c r="N40" s="1">
        <f t="shared" si="1"/>
        <v>5.957643027429719</v>
      </c>
      <c r="O40" s="1">
        <f t="shared" si="2"/>
        <v>5.824798441563929E-2</v>
      </c>
    </row>
    <row r="41" spans="1:15" x14ac:dyDescent="0.35">
      <c r="A41" s="1" t="s">
        <v>50</v>
      </c>
      <c r="B41" s="5" t="s">
        <v>16</v>
      </c>
      <c r="C41" s="1">
        <v>43.959538000000002</v>
      </c>
      <c r="D41" s="1">
        <v>4.8910000000000004E-3</v>
      </c>
      <c r="E41" s="1">
        <v>35.562511000000001</v>
      </c>
      <c r="F41" s="1">
        <v>0.44948399999999999</v>
      </c>
      <c r="G41" s="1">
        <v>9.5980999999999997E-2</v>
      </c>
      <c r="H41" s="1">
        <v>19.351862000000001</v>
      </c>
      <c r="I41" s="1">
        <v>0.77855399999999997</v>
      </c>
      <c r="J41" s="1">
        <v>1.2957E-2</v>
      </c>
      <c r="K41" s="1">
        <v>3.3591999999999997E-2</v>
      </c>
      <c r="L41" s="1">
        <f t="shared" si="3"/>
        <v>100.24936999999998</v>
      </c>
      <c r="M41" s="1">
        <f t="shared" si="4"/>
        <v>93.145223694153529</v>
      </c>
      <c r="N41" s="1">
        <f t="shared" si="1"/>
        <v>6.7813006717616666</v>
      </c>
      <c r="O41" s="1">
        <f t="shared" si="2"/>
        <v>7.3475634084794655E-2</v>
      </c>
    </row>
    <row r="42" spans="1:15" x14ac:dyDescent="0.35">
      <c r="A42" s="1" t="s">
        <v>50</v>
      </c>
      <c r="B42" s="5" t="s">
        <v>15</v>
      </c>
      <c r="C42" s="1">
        <v>45.223151999999999</v>
      </c>
      <c r="D42" s="1">
        <v>5.1060000000000003E-3</v>
      </c>
      <c r="E42" s="1">
        <v>37.011592999999998</v>
      </c>
      <c r="F42" s="1">
        <v>0.42915599999999998</v>
      </c>
      <c r="G42" s="1">
        <v>0.10087599999999999</v>
      </c>
      <c r="H42" s="1">
        <v>18.911892000000002</v>
      </c>
      <c r="I42" s="1">
        <v>0.65436099999999997</v>
      </c>
      <c r="J42" s="1">
        <v>1.5405E-2</v>
      </c>
      <c r="K42" s="1">
        <v>4.4327999999999999E-2</v>
      </c>
      <c r="L42" s="1">
        <f t="shared" si="3"/>
        <v>102.39586899999998</v>
      </c>
      <c r="M42" s="1">
        <f t="shared" si="4"/>
        <v>94.022667858227933</v>
      </c>
      <c r="N42" s="1">
        <f t="shared" si="1"/>
        <v>5.8871001911939889</v>
      </c>
      <c r="O42" s="1">
        <f t="shared" si="2"/>
        <v>9.023195057805998E-2</v>
      </c>
    </row>
    <row r="43" spans="1:15" x14ac:dyDescent="0.35">
      <c r="A43" s="1" t="s">
        <v>51</v>
      </c>
      <c r="B43" s="5" t="s">
        <v>16</v>
      </c>
      <c r="C43" s="1">
        <v>44.137787000000003</v>
      </c>
      <c r="D43" s="1">
        <v>1.7521999999999999E-2</v>
      </c>
      <c r="E43" s="1">
        <v>35.623600000000003</v>
      </c>
      <c r="F43" s="1">
        <v>0.49943300000000002</v>
      </c>
      <c r="G43" s="1">
        <v>0.11031000000000001</v>
      </c>
      <c r="H43" s="1">
        <v>19.009730999999999</v>
      </c>
      <c r="I43" s="1">
        <v>0.89835500000000001</v>
      </c>
      <c r="J43" s="1">
        <v>2.0132000000000001E-2</v>
      </c>
      <c r="K43" s="1">
        <v>3.5804999999999997E-2</v>
      </c>
      <c r="L43" s="1">
        <f t="shared" si="3"/>
        <v>100.35267499999999</v>
      </c>
      <c r="M43" s="1">
        <f t="shared" si="4"/>
        <v>92.016138352237036</v>
      </c>
      <c r="N43" s="1">
        <f t="shared" si="1"/>
        <v>7.8690526288237983</v>
      </c>
      <c r="O43" s="1">
        <f t="shared" si="2"/>
        <v>0.11480901893916062</v>
      </c>
    </row>
    <row r="44" spans="1:15" x14ac:dyDescent="0.35">
      <c r="A44" s="1" t="s">
        <v>51</v>
      </c>
      <c r="B44" s="8">
        <v>26.407758999999999</v>
      </c>
      <c r="C44" s="1">
        <v>43.769660999999999</v>
      </c>
      <c r="D44" s="1">
        <v>1.6053000000000001E-2</v>
      </c>
      <c r="E44" s="1">
        <v>35.833069000000002</v>
      </c>
      <c r="F44" s="1">
        <v>0.39390700000000001</v>
      </c>
      <c r="G44" s="1">
        <v>9.1619000000000006E-2</v>
      </c>
      <c r="H44" s="1">
        <v>19.660408</v>
      </c>
      <c r="I44" s="1">
        <v>0.62614999999999998</v>
      </c>
      <c r="J44" s="1">
        <v>1.9873999999999999E-2</v>
      </c>
      <c r="K44" s="1">
        <v>3.7781000000000002E-2</v>
      </c>
      <c r="L44" s="1">
        <f t="shared" si="3"/>
        <v>100.448522</v>
      </c>
      <c r="M44" s="1">
        <f t="shared" si="4"/>
        <v>94.444394304572597</v>
      </c>
      <c r="N44" s="1">
        <f t="shared" si="1"/>
        <v>5.4431270708030821</v>
      </c>
      <c r="O44" s="1">
        <f t="shared" si="2"/>
        <v>0.11247862462431488</v>
      </c>
    </row>
    <row r="45" spans="1:15" x14ac:dyDescent="0.35">
      <c r="A45" s="1" t="s">
        <v>51</v>
      </c>
      <c r="B45" s="8">
        <v>50.798119</v>
      </c>
      <c r="C45" s="1">
        <v>43.876575000000003</v>
      </c>
      <c r="D45" s="1">
        <v>-2.47E-3</v>
      </c>
      <c r="E45" s="1">
        <v>35.947673999999999</v>
      </c>
      <c r="F45" s="1">
        <v>0.42675400000000002</v>
      </c>
      <c r="G45" s="1">
        <v>8.4702E-2</v>
      </c>
      <c r="H45" s="1">
        <v>19.359359999999999</v>
      </c>
      <c r="I45" s="1">
        <v>0.64829300000000001</v>
      </c>
      <c r="J45" s="1">
        <v>1.3205E-2</v>
      </c>
      <c r="K45" s="1">
        <v>4.4802000000000002E-2</v>
      </c>
      <c r="L45" s="1">
        <f t="shared" si="3"/>
        <v>100.39889499999998</v>
      </c>
      <c r="M45" s="1">
        <f t="shared" si="4"/>
        <v>94.214939102627397</v>
      </c>
      <c r="N45" s="1">
        <f t="shared" si="1"/>
        <v>5.7093482845844843</v>
      </c>
      <c r="O45" s="1">
        <f t="shared" si="2"/>
        <v>7.5712612788122108E-2</v>
      </c>
    </row>
    <row r="46" spans="1:15" x14ac:dyDescent="0.35">
      <c r="A46" s="1" t="s">
        <v>51</v>
      </c>
      <c r="B46" s="8">
        <v>76.898467999999994</v>
      </c>
      <c r="C46" s="1">
        <v>43.774048000000001</v>
      </c>
      <c r="D46" s="1">
        <v>1.9119000000000001E-2</v>
      </c>
      <c r="E46" s="1">
        <v>36.393253000000001</v>
      </c>
      <c r="F46" s="1">
        <v>0.40070800000000001</v>
      </c>
      <c r="G46" s="1">
        <v>9.0524999999999994E-2</v>
      </c>
      <c r="H46" s="1">
        <v>19.336510000000001</v>
      </c>
      <c r="I46" s="1">
        <v>0.63389099999999998</v>
      </c>
      <c r="J46" s="1">
        <v>7.4339999999999996E-3</v>
      </c>
      <c r="K46" s="1">
        <v>4.2299000000000003E-2</v>
      </c>
      <c r="L46" s="1">
        <f t="shared" si="3"/>
        <v>100.69778700000001</v>
      </c>
      <c r="M46" s="1">
        <f t="shared" si="4"/>
        <v>94.359569895011973</v>
      </c>
      <c r="N46" s="1">
        <f t="shared" si="1"/>
        <v>5.597690404972699</v>
      </c>
      <c r="O46" s="1">
        <f t="shared" si="2"/>
        <v>4.2739700015323283E-2</v>
      </c>
    </row>
    <row r="47" spans="1:15" x14ac:dyDescent="0.35">
      <c r="A47" s="1" t="s">
        <v>51</v>
      </c>
      <c r="B47" s="5" t="s">
        <v>70</v>
      </c>
      <c r="C47" s="1">
        <v>43.796805999999997</v>
      </c>
      <c r="D47" s="1">
        <v>2.6019E-2</v>
      </c>
      <c r="E47" s="1">
        <v>36.111575999999999</v>
      </c>
      <c r="F47" s="1">
        <v>0.41712300000000002</v>
      </c>
      <c r="G47" s="1">
        <v>9.9196999999999994E-2</v>
      </c>
      <c r="H47" s="1">
        <v>19.481808000000001</v>
      </c>
      <c r="I47" s="1">
        <v>0.79812899999999998</v>
      </c>
      <c r="J47" s="1">
        <v>1.379E-2</v>
      </c>
      <c r="K47" s="1">
        <v>2.8108000000000001E-2</v>
      </c>
      <c r="L47" s="1">
        <f t="shared" si="3"/>
        <v>100.77255600000001</v>
      </c>
      <c r="M47" s="1">
        <f t="shared" si="4"/>
        <v>93.025840456288478</v>
      </c>
      <c r="N47" s="1">
        <f t="shared" si="1"/>
        <v>6.8965813502834736</v>
      </c>
      <c r="O47" s="1">
        <f t="shared" si="2"/>
        <v>7.7578193428043646E-2</v>
      </c>
    </row>
    <row r="48" spans="1:15" x14ac:dyDescent="0.35">
      <c r="A48" s="1" t="s">
        <v>52</v>
      </c>
      <c r="B48" s="5" t="s">
        <v>16</v>
      </c>
      <c r="C48" s="1">
        <v>44.513686999999997</v>
      </c>
      <c r="D48" s="1">
        <v>1.6670999999999998E-2</v>
      </c>
      <c r="E48" s="1">
        <v>36.547637999999999</v>
      </c>
      <c r="F48" s="1">
        <v>0.45335300000000001</v>
      </c>
      <c r="G48" s="1">
        <v>9.1340000000000005E-2</v>
      </c>
      <c r="H48" s="1">
        <v>19.399521</v>
      </c>
      <c r="I48" s="1">
        <v>0.72660000000000002</v>
      </c>
      <c r="J48" s="1">
        <v>8.1659999999999996E-3</v>
      </c>
      <c r="K48" s="1">
        <v>3.4474999999999999E-2</v>
      </c>
      <c r="L48" s="1">
        <f t="shared" si="3"/>
        <v>101.79145100000001</v>
      </c>
      <c r="M48" s="1">
        <f t="shared" si="4"/>
        <v>93.608921000364688</v>
      </c>
      <c r="N48" s="1">
        <f t="shared" si="1"/>
        <v>6.3446556300118404</v>
      </c>
      <c r="O48" s="1">
        <f t="shared" si="2"/>
        <v>4.6423369623462975E-2</v>
      </c>
    </row>
    <row r="49" spans="1:16" x14ac:dyDescent="0.35">
      <c r="A49" s="1" t="s">
        <v>52</v>
      </c>
      <c r="B49" s="8">
        <v>24.577068000000001</v>
      </c>
      <c r="C49" s="1">
        <v>44.463839999999998</v>
      </c>
      <c r="D49" s="1">
        <v>1.4671E-2</v>
      </c>
      <c r="E49" s="1">
        <v>36.111843</v>
      </c>
      <c r="F49" s="1">
        <v>0.43722499999999997</v>
      </c>
      <c r="G49" s="1">
        <v>9.1409000000000004E-2</v>
      </c>
      <c r="H49" s="1">
        <v>19.500349</v>
      </c>
      <c r="I49" s="1">
        <v>0.73828499999999997</v>
      </c>
      <c r="J49" s="1">
        <v>2.7104E-2</v>
      </c>
      <c r="K49" s="1">
        <v>3.1593000000000003E-2</v>
      </c>
      <c r="L49" s="1">
        <f t="shared" si="3"/>
        <v>101.41631899999999</v>
      </c>
      <c r="M49" s="1">
        <f t="shared" si="4"/>
        <v>93.444864412551681</v>
      </c>
      <c r="N49" s="1">
        <f t="shared" si="1"/>
        <v>6.4021158349971463</v>
      </c>
      <c r="O49" s="1">
        <f t="shared" si="2"/>
        <v>0.15301975245117888</v>
      </c>
    </row>
    <row r="50" spans="1:16" x14ac:dyDescent="0.35">
      <c r="A50" s="1" t="s">
        <v>52</v>
      </c>
      <c r="B50" s="8">
        <v>54.175468000000002</v>
      </c>
      <c r="C50" s="1">
        <v>44.615391000000002</v>
      </c>
      <c r="D50" s="1">
        <v>5.3629999999999997E-3</v>
      </c>
      <c r="E50" s="1">
        <v>36.371853000000002</v>
      </c>
      <c r="F50" s="1">
        <v>0.45282</v>
      </c>
      <c r="G50" s="1">
        <v>8.9510000000000006E-2</v>
      </c>
      <c r="H50" s="1">
        <v>19.326048</v>
      </c>
      <c r="I50" s="1">
        <v>0.79503100000000004</v>
      </c>
      <c r="J50" s="1">
        <v>1.5910000000000001E-2</v>
      </c>
      <c r="K50" s="1">
        <v>3.5756999999999997E-2</v>
      </c>
      <c r="L50" s="1">
        <f t="shared" si="3"/>
        <v>101.70768300000002</v>
      </c>
      <c r="M50" s="1">
        <f t="shared" si="4"/>
        <v>92.987486780415907</v>
      </c>
      <c r="N50" s="1">
        <f t="shared" si="1"/>
        <v>6.9223244030730964</v>
      </c>
      <c r="O50" s="1">
        <f t="shared" si="2"/>
        <v>9.018881651100652E-2</v>
      </c>
    </row>
    <row r="51" spans="1:16" x14ac:dyDescent="0.35">
      <c r="A51" s="1" t="s">
        <v>52</v>
      </c>
      <c r="B51" s="8">
        <v>77.669678000000005</v>
      </c>
      <c r="C51" s="1">
        <v>44.524349000000001</v>
      </c>
      <c r="D51" s="1"/>
      <c r="E51" s="1">
        <v>36.145611000000002</v>
      </c>
      <c r="F51" s="1">
        <v>0.42752099999999998</v>
      </c>
      <c r="G51" s="1">
        <v>9.1263999999999998E-2</v>
      </c>
      <c r="H51" s="1">
        <v>19.437259999999998</v>
      </c>
      <c r="I51" s="1">
        <v>0.72930600000000001</v>
      </c>
      <c r="J51" s="1">
        <v>1.8683999999999999E-2</v>
      </c>
      <c r="K51" s="1">
        <v>5.2345000000000003E-2</v>
      </c>
      <c r="L51" s="1">
        <f t="shared" si="3"/>
        <v>101.42633999999998</v>
      </c>
      <c r="M51" s="1">
        <f t="shared" si="4"/>
        <v>93.542643829427661</v>
      </c>
      <c r="N51" s="1">
        <f t="shared" si="1"/>
        <v>6.3514196981595203</v>
      </c>
      <c r="O51" s="1">
        <f t="shared" si="2"/>
        <v>0.10593647241281963</v>
      </c>
    </row>
    <row r="52" spans="1:16" x14ac:dyDescent="0.35">
      <c r="A52" s="1" t="s">
        <v>52</v>
      </c>
      <c r="B52" s="8">
        <v>113.05146000000001</v>
      </c>
      <c r="C52" s="1">
        <v>44.551017999999999</v>
      </c>
      <c r="D52" s="1"/>
      <c r="E52" s="1">
        <v>35.870528999999998</v>
      </c>
      <c r="F52" s="1">
        <v>0.45878099999999999</v>
      </c>
      <c r="G52" s="1">
        <v>9.8763000000000004E-2</v>
      </c>
      <c r="H52" s="1">
        <v>19.412039</v>
      </c>
      <c r="I52" s="1">
        <v>0.80279400000000001</v>
      </c>
      <c r="J52" s="1">
        <v>1.6868000000000001E-2</v>
      </c>
      <c r="K52" s="1">
        <v>3.3308999999999998E-2</v>
      </c>
      <c r="L52" s="1">
        <f t="shared" si="3"/>
        <v>101.24410100000001</v>
      </c>
      <c r="M52" s="1">
        <f t="shared" si="4"/>
        <v>92.948786997889314</v>
      </c>
      <c r="N52" s="1">
        <f t="shared" si="1"/>
        <v>6.9560567746194968</v>
      </c>
      <c r="O52" s="1">
        <f t="shared" si="2"/>
        <v>9.5156227491190529E-2</v>
      </c>
    </row>
    <row r="53" spans="1:16" x14ac:dyDescent="0.35">
      <c r="A53" s="1" t="s">
        <v>52</v>
      </c>
      <c r="B53" s="8">
        <v>138.38197299999999</v>
      </c>
      <c r="C53" s="1">
        <v>44.754086000000001</v>
      </c>
      <c r="D53" s="1">
        <v>-1.58E-3</v>
      </c>
      <c r="E53" s="1">
        <v>36.350642999999998</v>
      </c>
      <c r="F53" s="1">
        <v>0.42885699999999999</v>
      </c>
      <c r="G53" s="1">
        <v>9.5551999999999998E-2</v>
      </c>
      <c r="H53" s="1">
        <v>19.42041</v>
      </c>
      <c r="I53" s="1">
        <v>0.69847199999999998</v>
      </c>
      <c r="J53" s="1">
        <v>1.7704999999999999E-2</v>
      </c>
      <c r="K53" s="1">
        <v>2.4195999999999999E-2</v>
      </c>
      <c r="L53" s="1">
        <f t="shared" si="3"/>
        <v>101.788341</v>
      </c>
      <c r="M53" s="1">
        <f t="shared" si="4"/>
        <v>93.794683995867572</v>
      </c>
      <c r="N53" s="1">
        <f t="shared" si="1"/>
        <v>6.104572555498641</v>
      </c>
      <c r="O53" s="1">
        <f t="shared" si="2"/>
        <v>0.10074344863379493</v>
      </c>
    </row>
    <row r="54" spans="1:16" x14ac:dyDescent="0.35">
      <c r="A54" s="1" t="s">
        <v>52</v>
      </c>
      <c r="B54" s="8">
        <v>168.09274300000001</v>
      </c>
      <c r="C54" s="1">
        <v>48.920273000000002</v>
      </c>
      <c r="D54" s="1">
        <v>2.8160999999999999E-2</v>
      </c>
      <c r="E54" s="1">
        <v>32.565964000000001</v>
      </c>
      <c r="F54" s="1">
        <v>0.81544000000000005</v>
      </c>
      <c r="G54" s="1">
        <v>0.36139100000000002</v>
      </c>
      <c r="H54" s="1">
        <v>16.424816</v>
      </c>
      <c r="I54" s="1">
        <v>2.2210960000000002</v>
      </c>
      <c r="J54" s="1">
        <v>6.3529000000000002E-2</v>
      </c>
      <c r="K54" s="1">
        <v>6.3445000000000001E-2</v>
      </c>
      <c r="L54" s="1">
        <f t="shared" si="3"/>
        <v>101.46411499999999</v>
      </c>
      <c r="M54" s="1">
        <f t="shared" si="4"/>
        <v>80.046888685391949</v>
      </c>
      <c r="N54" s="1">
        <f t="shared" si="1"/>
        <v>19.588343077265009</v>
      </c>
      <c r="O54" s="1">
        <f t="shared" si="2"/>
        <v>0.36476823734304437</v>
      </c>
    </row>
    <row r="55" spans="1:16" x14ac:dyDescent="0.35">
      <c r="A55" s="1" t="s">
        <v>52</v>
      </c>
      <c r="B55" s="5" t="s">
        <v>71</v>
      </c>
      <c r="C55" s="1">
        <v>48.827942</v>
      </c>
      <c r="D55" s="1">
        <v>2.7688999999999998E-2</v>
      </c>
      <c r="E55" s="1">
        <v>31.929995000000002</v>
      </c>
      <c r="F55" s="1">
        <v>0.78118799999999999</v>
      </c>
      <c r="G55" s="1">
        <v>0.34880899999999998</v>
      </c>
      <c r="H55" s="1">
        <v>16.058886999999999</v>
      </c>
      <c r="I55" s="1">
        <v>2.3900700000000001</v>
      </c>
      <c r="J55" s="1">
        <v>7.5402999999999998E-2</v>
      </c>
      <c r="K55" s="1">
        <v>4.8652000000000001E-2</v>
      </c>
      <c r="L55" s="1">
        <f t="shared" si="3"/>
        <v>100.488635</v>
      </c>
      <c r="M55" s="1">
        <f t="shared" si="4"/>
        <v>78.439987926676764</v>
      </c>
      <c r="N55" s="1">
        <f t="shared" si="1"/>
        <v>21.126089989588362</v>
      </c>
      <c r="O55" s="1">
        <f t="shared" si="2"/>
        <v>0.43392208373488106</v>
      </c>
      <c r="P55" s="1">
        <f>MIN(M4:M55)</f>
        <v>76.873040477539405</v>
      </c>
    </row>
    <row r="56" spans="1:16" x14ac:dyDescent="0.35">
      <c r="A56" s="2" t="s">
        <v>13</v>
      </c>
      <c r="B56" s="9"/>
      <c r="C56" s="3">
        <v>48.395794000000002</v>
      </c>
      <c r="D56" s="3">
        <v>5.2588999999999997E-2</v>
      </c>
      <c r="E56" s="3">
        <v>31.590834000000001</v>
      </c>
      <c r="F56" s="3">
        <v>0.92736300000000005</v>
      </c>
      <c r="G56" s="3">
        <v>0.38317800000000002</v>
      </c>
      <c r="H56" s="3">
        <v>15.905357</v>
      </c>
      <c r="I56" s="3">
        <v>2.5579420000000002</v>
      </c>
      <c r="J56" s="3">
        <v>7.1578000000000003E-2</v>
      </c>
      <c r="K56" s="3"/>
      <c r="L56" s="3">
        <v>99.884628000000006</v>
      </c>
      <c r="M56" s="1">
        <f t="shared" si="4"/>
        <v>77.140896172394633</v>
      </c>
      <c r="N56" s="1">
        <f t="shared" ref="N56:N58" si="5">2*(I56/61.98)/(H56/56.08+2*(J56/95.2)+2*(I56/61.98))*100</f>
        <v>22.450105181761405</v>
      </c>
      <c r="O56" s="1">
        <f t="shared" ref="O56:O58" si="6">2*(J56/95.2)/(H56/56.08+2*(J56/95.2)+2*(I56/61.98))*100</f>
        <v>0.40899864584396695</v>
      </c>
    </row>
    <row r="57" spans="1:16" x14ac:dyDescent="0.35">
      <c r="A57" s="2" t="s">
        <v>13</v>
      </c>
      <c r="B57" s="9"/>
      <c r="C57" s="3">
        <v>48.281796</v>
      </c>
      <c r="D57" s="3">
        <v>4.0250000000000001E-2</v>
      </c>
      <c r="E57" s="3">
        <v>31.384615</v>
      </c>
      <c r="F57" s="3">
        <v>0.97725399999999996</v>
      </c>
      <c r="G57" s="3">
        <v>0.38319500000000001</v>
      </c>
      <c r="H57" s="3">
        <v>16.094201999999999</v>
      </c>
      <c r="I57" s="3">
        <v>2.5087950000000001</v>
      </c>
      <c r="J57" s="3">
        <v>7.8956999999999999E-2</v>
      </c>
      <c r="K57" s="3"/>
      <c r="L57" s="3">
        <v>99.749069000000006</v>
      </c>
      <c r="M57" s="1">
        <f t="shared" si="4"/>
        <v>77.647809884301694</v>
      </c>
      <c r="N57" s="1">
        <f t="shared" si="5"/>
        <v>21.903391556754105</v>
      </c>
      <c r="O57" s="1">
        <f t="shared" si="6"/>
        <v>0.44879855894420717</v>
      </c>
    </row>
    <row r="58" spans="1:16" x14ac:dyDescent="0.35">
      <c r="A58" s="2" t="s">
        <v>13</v>
      </c>
      <c r="B58" s="9"/>
      <c r="C58" s="3">
        <v>47.538780000000003</v>
      </c>
      <c r="D58" s="3">
        <v>3.0671E-2</v>
      </c>
      <c r="E58" s="3">
        <v>31.958796</v>
      </c>
      <c r="F58" s="3">
        <v>0.94232099999999996</v>
      </c>
      <c r="G58" s="3">
        <v>0.33182499999999998</v>
      </c>
      <c r="H58" s="3">
        <v>16.335182</v>
      </c>
      <c r="I58" s="3">
        <v>2.4114049999999998</v>
      </c>
      <c r="J58" s="3">
        <v>6.6710000000000005E-2</v>
      </c>
      <c r="K58" s="3"/>
      <c r="L58" s="3">
        <v>99.615691999999996</v>
      </c>
      <c r="M58" s="1">
        <f t="shared" si="4"/>
        <v>78.619598451200076</v>
      </c>
      <c r="N58" s="1">
        <f t="shared" si="5"/>
        <v>21.002134216478087</v>
      </c>
      <c r="O58" s="1">
        <f t="shared" si="6"/>
        <v>0.37826733232183846</v>
      </c>
    </row>
    <row r="59" spans="1:16" x14ac:dyDescent="0.35">
      <c r="A59" s="1" t="s">
        <v>6</v>
      </c>
      <c r="B59" s="7"/>
      <c r="C59" s="1">
        <v>48.464291000000003</v>
      </c>
      <c r="D59" s="1">
        <v>5.7199E-2</v>
      </c>
      <c r="E59" s="1">
        <v>31.968325</v>
      </c>
      <c r="F59" s="1">
        <v>0.99563199999999996</v>
      </c>
      <c r="G59" s="1">
        <v>0.37004100000000001</v>
      </c>
      <c r="H59" s="1">
        <v>16.036493</v>
      </c>
      <c r="I59" s="1">
        <v>2.363648</v>
      </c>
      <c r="J59" s="1">
        <v>7.2621000000000005E-2</v>
      </c>
      <c r="K59" s="1"/>
      <c r="L59" s="1">
        <v>100.328247</v>
      </c>
      <c r="M59" s="1">
        <f t="shared" si="4"/>
        <v>78.612777054173975</v>
      </c>
      <c r="N59" s="1">
        <f>2*(I59/61.98)/(H59/56.08+2*(J59/95.2)+2*(I59/61.98))*100</f>
        <v>20.967804992708672</v>
      </c>
      <c r="O59" s="1">
        <f>2*(J59/95.2)/(H59/56.08+2*(J59/95.2)+2*(I59/61.98))*100</f>
        <v>0.4194179531173548</v>
      </c>
    </row>
    <row r="60" spans="1:16" x14ac:dyDescent="0.35">
      <c r="A60" s="1" t="s">
        <v>6</v>
      </c>
      <c r="B60" s="7"/>
      <c r="C60" s="1">
        <v>48.291893000000002</v>
      </c>
      <c r="D60" s="1">
        <v>4.1422E-2</v>
      </c>
      <c r="E60" s="1">
        <v>30.734521999999998</v>
      </c>
      <c r="F60" s="1">
        <v>1.0339449999999999</v>
      </c>
      <c r="G60" s="1">
        <v>0.37086999999999998</v>
      </c>
      <c r="H60" s="1">
        <v>15.564753</v>
      </c>
      <c r="I60" s="1">
        <v>2.6330469999999999</v>
      </c>
      <c r="J60" s="1">
        <v>8.1174999999999997E-2</v>
      </c>
      <c r="K60" s="1"/>
      <c r="L60" s="1">
        <v>98.751632999999998</v>
      </c>
      <c r="M60" s="1">
        <f t="shared" si="4"/>
        <v>76.20369941341886</v>
      </c>
      <c r="N60" s="1">
        <f>2*(I60/61.98)/(H60/56.08+2*(J60/95.2)+2*(I60/61.98))*100</f>
        <v>23.328072812209772</v>
      </c>
      <c r="O60" s="1">
        <f>2*(J60/95.2)/(H60/56.08+2*(J60/95.2)+2*(I60/61.98))*100</f>
        <v>0.46822777437136631</v>
      </c>
    </row>
    <row r="61" spans="1:16" x14ac:dyDescent="0.35">
      <c r="A61" s="1" t="s">
        <v>6</v>
      </c>
      <c r="B61" s="7"/>
      <c r="C61" s="1">
        <v>48.759472000000002</v>
      </c>
      <c r="D61" s="1">
        <v>3.0136E-2</v>
      </c>
      <c r="E61" s="1">
        <v>31.007110999999998</v>
      </c>
      <c r="F61" s="1">
        <v>1.194728</v>
      </c>
      <c r="G61" s="1">
        <v>0.42358600000000002</v>
      </c>
      <c r="H61" s="1">
        <v>15.471726</v>
      </c>
      <c r="I61" s="1">
        <v>2.6767409999999998</v>
      </c>
      <c r="J61" s="1">
        <v>9.9789000000000003E-2</v>
      </c>
      <c r="K61" s="1"/>
      <c r="L61" s="1">
        <v>99.663291999999998</v>
      </c>
      <c r="M61" s="1">
        <f t="shared" si="4"/>
        <v>75.718692258569547</v>
      </c>
      <c r="N61" s="1">
        <f>2*(I61/61.98)/(H61/56.08+2*(J61/95.2)+2*(I61/61.98))*100</f>
        <v>23.705936618036034</v>
      </c>
      <c r="O61" s="1">
        <f>2*(J61/95.2)/(H61/56.08+2*(J61/95.2)+2*(I61/61.98))*100</f>
        <v>0.57537112339442298</v>
      </c>
    </row>
    <row r="62" spans="1:16" x14ac:dyDescent="0.35">
      <c r="A62" s="1" t="s">
        <v>6</v>
      </c>
      <c r="B62" s="7"/>
      <c r="C62" s="1">
        <v>49.161113999999998</v>
      </c>
      <c r="D62" s="1">
        <v>6.2787999999999997E-2</v>
      </c>
      <c r="E62" s="1">
        <v>30.656963000000001</v>
      </c>
      <c r="F62" s="1">
        <v>1.3071999999999999</v>
      </c>
      <c r="G62" s="1">
        <v>0.49826799999999999</v>
      </c>
      <c r="H62" s="1">
        <v>15.451314</v>
      </c>
      <c r="I62" s="1">
        <v>2.7274349999999998</v>
      </c>
      <c r="J62" s="1">
        <v>9.8462999999999995E-2</v>
      </c>
      <c r="K62" s="1"/>
      <c r="L62" s="1">
        <v>99.963538999999997</v>
      </c>
      <c r="M62" s="1">
        <f t="shared" si="4"/>
        <v>75.361498349551297</v>
      </c>
      <c r="N62" s="1">
        <f>2*(I62/61.98)/(H62/56.08+2*(J62/95.2)+2*(I62/61.98))*100</f>
        <v>24.072707800621316</v>
      </c>
      <c r="O62" s="1">
        <f>2*(J62/95.2)/(H62/56.08+2*(J62/95.2)+2*(I62/61.98))*100</f>
        <v>0.56579384982738457</v>
      </c>
    </row>
    <row r="63" spans="1:16" x14ac:dyDescent="0.35">
      <c r="A63" s="1" t="s">
        <v>6</v>
      </c>
      <c r="B63" s="7"/>
      <c r="C63" s="1">
        <v>48.386265000000002</v>
      </c>
      <c r="D63" s="1">
        <v>6.2696000000000002E-2</v>
      </c>
      <c r="E63" s="1">
        <v>31.638676</v>
      </c>
      <c r="F63" s="1">
        <v>1.0145090000000001</v>
      </c>
      <c r="G63" s="1">
        <v>0.36006199999999999</v>
      </c>
      <c r="H63" s="1">
        <v>15.807143999999999</v>
      </c>
      <c r="I63" s="1">
        <v>2.6290290000000001</v>
      </c>
      <c r="J63" s="1">
        <v>6.9750999999999994E-2</v>
      </c>
      <c r="K63" s="1"/>
      <c r="L63" s="1">
        <v>99.968124000000003</v>
      </c>
      <c r="M63" s="1">
        <f t="shared" si="4"/>
        <v>76.559575896443619</v>
      </c>
      <c r="N63" s="1">
        <f>2*(I63/61.98)/(H63/56.08+2*(J63/95.2)+2*(I63/61.98))*100</f>
        <v>23.042410789590658</v>
      </c>
      <c r="O63" s="1">
        <f>2*(J63/95.2)/(H63/56.08+2*(J63/95.2)+2*(I63/61.98))*100</f>
        <v>0.39801331396574102</v>
      </c>
    </row>
    <row r="64" spans="1:16" x14ac:dyDescent="0.35">
      <c r="A64" s="3" t="s">
        <v>82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5" x14ac:dyDescent="0.35">
      <c r="A65" s="1" t="s">
        <v>27</v>
      </c>
      <c r="B65" s="7" t="s">
        <v>15</v>
      </c>
      <c r="C65" s="1">
        <v>60.560654</v>
      </c>
      <c r="D65" s="1">
        <v>1.5101E-2</v>
      </c>
      <c r="E65" s="1">
        <v>23.874300000000002</v>
      </c>
      <c r="F65" s="1">
        <v>0.17801</v>
      </c>
      <c r="G65" s="1">
        <v>7.4469999999999996E-3</v>
      </c>
      <c r="H65" s="1">
        <v>5.5964</v>
      </c>
      <c r="I65" s="1">
        <v>8.0219869999999993</v>
      </c>
      <c r="J65" s="1">
        <v>0.61599099999999996</v>
      </c>
      <c r="K65" s="1"/>
      <c r="L65" s="1">
        <v>98.869872999999998</v>
      </c>
      <c r="M65" s="1">
        <f t="shared" ref="M65:M96" si="7">H65/56.08/(H65/56.08+2*(J65/95.2)+2*(I65/61.98))*100</f>
        <v>26.855612963003324</v>
      </c>
      <c r="N65" s="1">
        <f t="shared" ref="N65:N120" si="8">2*(I65/61.98)/(H65/56.08+2*(J65/95.2)+2*(I65/61.98))*100</f>
        <v>69.661801913195589</v>
      </c>
      <c r="O65" s="1">
        <f t="shared" ref="O65:O120" si="9">2*(J65/95.2)/(H65/56.08+2*(J65/95.2)+2*(I65/61.98))*100</f>
        <v>3.4825851238010928</v>
      </c>
    </row>
    <row r="66" spans="1:15" x14ac:dyDescent="0.35">
      <c r="A66" s="1" t="s">
        <v>28</v>
      </c>
      <c r="B66" s="7" t="s">
        <v>15</v>
      </c>
      <c r="C66" s="1">
        <v>58.680095999999999</v>
      </c>
      <c r="D66" s="1">
        <v>1.5945000000000001E-2</v>
      </c>
      <c r="E66" s="1">
        <v>25.593367000000001</v>
      </c>
      <c r="F66" s="1">
        <v>0.19106799999999999</v>
      </c>
      <c r="G66" s="1">
        <v>2.722E-3</v>
      </c>
      <c r="H66" s="1">
        <v>7.196898</v>
      </c>
      <c r="I66" s="1">
        <v>7.1322559999999999</v>
      </c>
      <c r="J66" s="1">
        <v>0.37510100000000002</v>
      </c>
      <c r="K66" s="1"/>
      <c r="L66" s="1">
        <v>99.187454000000002</v>
      </c>
      <c r="M66" s="1">
        <f t="shared" si="7"/>
        <v>35.029126061449851</v>
      </c>
      <c r="N66" s="1">
        <f t="shared" si="8"/>
        <v>62.819909507154428</v>
      </c>
      <c r="O66" s="1">
        <f t="shared" si="9"/>
        <v>2.1509644313957255</v>
      </c>
    </row>
    <row r="67" spans="1:15" x14ac:dyDescent="0.35">
      <c r="A67" s="1" t="s">
        <v>29</v>
      </c>
      <c r="B67" s="7" t="s">
        <v>15</v>
      </c>
      <c r="C67" s="1">
        <v>60.234703000000003</v>
      </c>
      <c r="D67" s="1">
        <v>5.9389999999999998E-3</v>
      </c>
      <c r="E67" s="1">
        <v>24.660315000000001</v>
      </c>
      <c r="F67" s="1">
        <v>0.167739</v>
      </c>
      <c r="G67" s="1">
        <v>6.7720000000000002E-3</v>
      </c>
      <c r="H67" s="1">
        <v>6.3833260000000003</v>
      </c>
      <c r="I67" s="1">
        <v>7.604088</v>
      </c>
      <c r="J67" s="1">
        <v>0.427425</v>
      </c>
      <c r="K67" s="1"/>
      <c r="L67" s="1">
        <v>99.490311000000005</v>
      </c>
      <c r="M67" s="1">
        <f t="shared" si="7"/>
        <v>30.915917831068445</v>
      </c>
      <c r="N67" s="1">
        <f t="shared" si="8"/>
        <v>66.645170383629733</v>
      </c>
      <c r="O67" s="1">
        <f t="shared" si="9"/>
        <v>2.4389117853018325</v>
      </c>
    </row>
    <row r="68" spans="1:15" x14ac:dyDescent="0.35">
      <c r="A68" s="1" t="s">
        <v>30</v>
      </c>
      <c r="B68" s="7" t="s">
        <v>15</v>
      </c>
      <c r="C68" s="1">
        <v>61.245154999999997</v>
      </c>
      <c r="D68" s="1"/>
      <c r="E68" s="1">
        <v>24.201218000000001</v>
      </c>
      <c r="F68" s="1">
        <v>0.16065199999999999</v>
      </c>
      <c r="G68" s="1">
        <v>5.6400000000000005E-4</v>
      </c>
      <c r="H68" s="1">
        <v>5.679335</v>
      </c>
      <c r="I68" s="1">
        <v>7.8908849999999999</v>
      </c>
      <c r="J68" s="1">
        <v>0.65753600000000001</v>
      </c>
      <c r="K68" s="1"/>
      <c r="L68" s="1">
        <v>99.823853</v>
      </c>
      <c r="M68" s="1">
        <f t="shared" si="7"/>
        <v>27.392092393377393</v>
      </c>
      <c r="N68" s="1">
        <f t="shared" si="8"/>
        <v>68.871551092683717</v>
      </c>
      <c r="O68" s="1">
        <f t="shared" si="9"/>
        <v>3.7363565139388926</v>
      </c>
    </row>
    <row r="69" spans="1:15" x14ac:dyDescent="0.35">
      <c r="A69" s="1" t="s">
        <v>31</v>
      </c>
      <c r="B69" s="7" t="s">
        <v>15</v>
      </c>
      <c r="C69" s="1">
        <v>61.451248</v>
      </c>
      <c r="D69" s="1"/>
      <c r="E69" s="1">
        <v>23.733498000000001</v>
      </c>
      <c r="F69" s="1">
        <v>0.18854499999999999</v>
      </c>
      <c r="G69" s="1">
        <v>-2.0799999999999998E-3</v>
      </c>
      <c r="H69" s="1">
        <v>5.3157139999999998</v>
      </c>
      <c r="I69" s="1">
        <v>8.1363020000000006</v>
      </c>
      <c r="J69" s="1">
        <v>0.64602700000000002</v>
      </c>
      <c r="K69" s="1"/>
      <c r="L69" s="1">
        <v>99.452629000000002</v>
      </c>
      <c r="M69" s="1">
        <f t="shared" si="7"/>
        <v>25.555808837513482</v>
      </c>
      <c r="N69" s="1">
        <f t="shared" si="8"/>
        <v>70.785045099384774</v>
      </c>
      <c r="O69" s="1">
        <f t="shared" si="9"/>
        <v>3.659146063101737</v>
      </c>
    </row>
    <row r="70" spans="1:15" x14ac:dyDescent="0.35">
      <c r="A70" s="1" t="s">
        <v>32</v>
      </c>
      <c r="B70" s="7" t="s">
        <v>15</v>
      </c>
      <c r="C70" s="1">
        <v>61.610405</v>
      </c>
      <c r="D70" s="1">
        <v>3.7090000000000001E-3</v>
      </c>
      <c r="E70" s="1">
        <v>23.662234999999999</v>
      </c>
      <c r="F70" s="1">
        <v>0.17832000000000001</v>
      </c>
      <c r="G70" s="1">
        <v>-7.5000000000000002E-4</v>
      </c>
      <c r="H70" s="1">
        <v>5.3676399999999997</v>
      </c>
      <c r="I70" s="1">
        <v>8.0429490000000001</v>
      </c>
      <c r="J70" s="1">
        <v>0.64853300000000003</v>
      </c>
      <c r="K70" s="1"/>
      <c r="L70" s="1">
        <v>99.513015999999993</v>
      </c>
      <c r="M70" s="1">
        <f t="shared" si="7"/>
        <v>25.947726931405303</v>
      </c>
      <c r="N70" s="1">
        <f t="shared" si="8"/>
        <v>70.358679799464269</v>
      </c>
      <c r="O70" s="1">
        <f t="shared" si="9"/>
        <v>3.6935932691304227</v>
      </c>
    </row>
    <row r="71" spans="1:15" x14ac:dyDescent="0.35">
      <c r="A71" s="1" t="s">
        <v>33</v>
      </c>
      <c r="B71" s="7" t="s">
        <v>16</v>
      </c>
      <c r="C71" s="1">
        <v>57.869670999999997</v>
      </c>
      <c r="D71" s="1">
        <v>1.2109999999999999E-2</v>
      </c>
      <c r="E71" s="1">
        <v>25.517859000000001</v>
      </c>
      <c r="F71" s="1">
        <v>0.19934399999999999</v>
      </c>
      <c r="G71" s="1">
        <v>-4.6899999999999997E-3</v>
      </c>
      <c r="H71" s="1">
        <v>8.2317649999999993</v>
      </c>
      <c r="I71" s="1">
        <v>6.6957449999999996</v>
      </c>
      <c r="J71" s="1">
        <v>0.37998300000000002</v>
      </c>
      <c r="K71" s="1"/>
      <c r="L71" s="1">
        <v>98.901779000000005</v>
      </c>
      <c r="M71" s="1">
        <f t="shared" si="7"/>
        <v>39.583082324642206</v>
      </c>
      <c r="N71" s="1">
        <f t="shared" si="8"/>
        <v>58.264225831644168</v>
      </c>
      <c r="O71" s="1">
        <f t="shared" si="9"/>
        <v>2.1526918437136437</v>
      </c>
    </row>
    <row r="72" spans="1:15" x14ac:dyDescent="0.35">
      <c r="A72" s="1" t="s">
        <v>34</v>
      </c>
      <c r="B72" s="7" t="s">
        <v>15</v>
      </c>
      <c r="C72" s="1">
        <v>60.478065000000001</v>
      </c>
      <c r="D72" s="1">
        <v>2.12E-4</v>
      </c>
      <c r="E72" s="1">
        <v>24.020247999999999</v>
      </c>
      <c r="F72" s="1">
        <v>0.16935600000000001</v>
      </c>
      <c r="G72" s="1">
        <v>2.1689999999999999E-3</v>
      </c>
      <c r="H72" s="1">
        <v>5.735868</v>
      </c>
      <c r="I72" s="1">
        <v>7.9086049999999997</v>
      </c>
      <c r="J72" s="1">
        <v>0.59366699999999994</v>
      </c>
      <c r="K72" s="1"/>
      <c r="L72" s="1">
        <v>98.908195000000006</v>
      </c>
      <c r="M72" s="1">
        <f t="shared" si="7"/>
        <v>27.646953395363273</v>
      </c>
      <c r="N72" s="1">
        <f t="shared" si="8"/>
        <v>68.981787805865295</v>
      </c>
      <c r="O72" s="1">
        <f t="shared" si="9"/>
        <v>3.3712587987714362</v>
      </c>
    </row>
    <row r="73" spans="1:15" x14ac:dyDescent="0.35">
      <c r="A73" s="1" t="s">
        <v>35</v>
      </c>
      <c r="B73" s="7" t="s">
        <v>15</v>
      </c>
      <c r="C73" s="1">
        <v>62.495883999999997</v>
      </c>
      <c r="D73" s="1">
        <v>5.9789999999999999E-3</v>
      </c>
      <c r="E73" s="1">
        <v>23.111649</v>
      </c>
      <c r="F73" s="1">
        <v>0.12142600000000001</v>
      </c>
      <c r="G73" s="1"/>
      <c r="H73" s="1">
        <v>4.4605709999999998</v>
      </c>
      <c r="I73" s="1">
        <v>8.6552179999999996</v>
      </c>
      <c r="J73" s="1">
        <v>0.71577199999999996</v>
      </c>
      <c r="K73" s="1"/>
      <c r="L73" s="1">
        <v>99.561203000000006</v>
      </c>
      <c r="M73" s="1">
        <f t="shared" si="7"/>
        <v>21.274773174890843</v>
      </c>
      <c r="N73" s="1">
        <f t="shared" si="8"/>
        <v>74.703151131438077</v>
      </c>
      <c r="O73" s="1">
        <f t="shared" si="9"/>
        <v>4.0220756936710886</v>
      </c>
    </row>
    <row r="74" spans="1:15" x14ac:dyDescent="0.35">
      <c r="A74" s="1" t="s">
        <v>36</v>
      </c>
      <c r="B74" s="7" t="s">
        <v>15</v>
      </c>
      <c r="C74" s="1">
        <v>60.862385000000003</v>
      </c>
      <c r="D74" s="1">
        <v>2.856E-3</v>
      </c>
      <c r="E74" s="1">
        <v>23.900832999999999</v>
      </c>
      <c r="F74" s="1">
        <v>0.152804</v>
      </c>
      <c r="G74" s="1"/>
      <c r="H74" s="1">
        <v>5.4534339999999997</v>
      </c>
      <c r="I74" s="1">
        <v>7.9350259999999997</v>
      </c>
      <c r="J74" s="1">
        <v>0.55505499999999997</v>
      </c>
      <c r="K74" s="1"/>
      <c r="L74" s="1">
        <v>98.854377999999997</v>
      </c>
      <c r="M74" s="1">
        <f t="shared" si="7"/>
        <v>26.645369918712809</v>
      </c>
      <c r="N74" s="1">
        <f t="shared" si="8"/>
        <v>70.159498382259926</v>
      </c>
      <c r="O74" s="1">
        <f t="shared" si="9"/>
        <v>3.1951316990272525</v>
      </c>
    </row>
    <row r="75" spans="1:15" x14ac:dyDescent="0.35">
      <c r="A75" s="1" t="s">
        <v>39</v>
      </c>
      <c r="B75" s="7" t="s">
        <v>16</v>
      </c>
      <c r="C75" s="1">
        <v>60.491768</v>
      </c>
      <c r="D75" s="1">
        <v>1.5733E-2</v>
      </c>
      <c r="E75" s="1">
        <v>24.758106000000002</v>
      </c>
      <c r="F75" s="1">
        <v>0.19716</v>
      </c>
      <c r="G75" s="1">
        <v>-3.8700000000000002E-3</v>
      </c>
      <c r="H75" s="1">
        <v>6.3414890000000002</v>
      </c>
      <c r="I75" s="1">
        <v>7.8015860000000004</v>
      </c>
      <c r="J75" s="1">
        <v>0.529644</v>
      </c>
      <c r="K75" s="1"/>
      <c r="L75" s="1">
        <v>100.131615</v>
      </c>
      <c r="M75" s="1">
        <f t="shared" si="7"/>
        <v>30.078164036154792</v>
      </c>
      <c r="N75" s="1">
        <f t="shared" si="8"/>
        <v>66.962153024484664</v>
      </c>
      <c r="O75" s="1">
        <f t="shared" si="9"/>
        <v>2.9596829393605599</v>
      </c>
    </row>
    <row r="76" spans="1:15" x14ac:dyDescent="0.35">
      <c r="A76" s="1" t="s">
        <v>40</v>
      </c>
      <c r="B76" s="7" t="s">
        <v>15</v>
      </c>
      <c r="C76" s="1">
        <v>60.230797000000003</v>
      </c>
      <c r="D76" s="1">
        <v>6.2769999999999996E-3</v>
      </c>
      <c r="E76" s="1">
        <v>24.694645000000001</v>
      </c>
      <c r="F76" s="1">
        <v>0.16425400000000001</v>
      </c>
      <c r="G76" s="1">
        <v>-1.0399999999999999E-3</v>
      </c>
      <c r="H76" s="1">
        <v>6.2149369999999999</v>
      </c>
      <c r="I76" s="1">
        <v>7.6825020000000004</v>
      </c>
      <c r="J76" s="1">
        <v>0.56914500000000001</v>
      </c>
      <c r="K76" s="1"/>
      <c r="L76" s="1">
        <v>99.561515999999997</v>
      </c>
      <c r="M76" s="1">
        <f t="shared" si="7"/>
        <v>29.896962221669217</v>
      </c>
      <c r="N76" s="1">
        <f t="shared" si="8"/>
        <v>66.877409564185385</v>
      </c>
      <c r="O76" s="1">
        <f t="shared" si="9"/>
        <v>3.2256282141453942</v>
      </c>
    </row>
    <row r="77" spans="1:15" x14ac:dyDescent="0.35">
      <c r="A77" s="1" t="s">
        <v>41</v>
      </c>
      <c r="B77" s="7" t="s">
        <v>15</v>
      </c>
      <c r="C77" s="1">
        <v>57.967686</v>
      </c>
      <c r="D77" s="1">
        <v>6.0169999999999998E-3</v>
      </c>
      <c r="E77" s="1">
        <v>25.677264999999998</v>
      </c>
      <c r="F77" s="1">
        <v>0.15391299999999999</v>
      </c>
      <c r="G77" s="1">
        <v>1.691E-3</v>
      </c>
      <c r="H77" s="1">
        <v>7.9583870000000001</v>
      </c>
      <c r="I77" s="1">
        <v>6.7923660000000003</v>
      </c>
      <c r="J77" s="1">
        <v>0.37307299999999999</v>
      </c>
      <c r="K77" s="1"/>
      <c r="L77" s="1">
        <v>98.930404999999993</v>
      </c>
      <c r="M77" s="1">
        <f t="shared" si="7"/>
        <v>38.465830026243808</v>
      </c>
      <c r="N77" s="1">
        <f t="shared" si="8"/>
        <v>59.409727744134301</v>
      </c>
      <c r="O77" s="1">
        <f t="shared" si="9"/>
        <v>2.1244422296218963</v>
      </c>
    </row>
    <row r="78" spans="1:15" x14ac:dyDescent="0.35">
      <c r="A78" s="1" t="s">
        <v>42</v>
      </c>
      <c r="B78" s="7" t="s">
        <v>15</v>
      </c>
      <c r="C78" s="1">
        <v>61.356541</v>
      </c>
      <c r="D78" s="1"/>
      <c r="E78" s="1">
        <v>24.220777999999999</v>
      </c>
      <c r="F78" s="1">
        <v>0.15517700000000001</v>
      </c>
      <c r="G78" s="1">
        <v>-1.6000000000000001E-3</v>
      </c>
      <c r="H78" s="1">
        <v>5.7210809999999999</v>
      </c>
      <c r="I78" s="1">
        <v>8.0201360000000008</v>
      </c>
      <c r="J78" s="1">
        <v>0.60686899999999999</v>
      </c>
      <c r="K78" s="1"/>
      <c r="L78" s="1">
        <v>100.07281500000001</v>
      </c>
      <c r="M78" s="1">
        <f t="shared" si="7"/>
        <v>27.30900430952903</v>
      </c>
      <c r="N78" s="1">
        <f t="shared" si="8"/>
        <v>69.27809402675986</v>
      </c>
      <c r="O78" s="1">
        <f t="shared" si="9"/>
        <v>3.4129016637111209</v>
      </c>
    </row>
    <row r="79" spans="1:15" x14ac:dyDescent="0.35">
      <c r="A79" s="1" t="s">
        <v>3</v>
      </c>
      <c r="B79" s="7" t="s">
        <v>16</v>
      </c>
      <c r="C79" s="1">
        <v>60.527701999999998</v>
      </c>
      <c r="D79" s="1">
        <v>6.5729999999999998E-3</v>
      </c>
      <c r="E79" s="1">
        <v>24.424992</v>
      </c>
      <c r="F79" s="1">
        <v>0.15912100000000001</v>
      </c>
      <c r="G79" s="1">
        <v>5.509E-3</v>
      </c>
      <c r="H79" s="1">
        <v>5.9687979999999996</v>
      </c>
      <c r="I79" s="1">
        <v>7.6244690000000004</v>
      </c>
      <c r="J79" s="1">
        <v>0.575017</v>
      </c>
      <c r="K79" s="1"/>
      <c r="L79" s="1">
        <v>99.292168000000004</v>
      </c>
      <c r="M79" s="1">
        <f t="shared" si="7"/>
        <v>29.196390502095763</v>
      </c>
      <c r="N79" s="1">
        <f t="shared" si="8"/>
        <v>67.489826853807827</v>
      </c>
      <c r="O79" s="1">
        <f t="shared" si="9"/>
        <v>3.3137826440964191</v>
      </c>
    </row>
    <row r="80" spans="1:15" x14ac:dyDescent="0.35">
      <c r="A80" s="1" t="s">
        <v>4</v>
      </c>
      <c r="B80" s="7" t="s">
        <v>15</v>
      </c>
      <c r="C80" s="1">
        <v>60.968128</v>
      </c>
      <c r="D80" s="1">
        <v>8.0909999999999992E-3</v>
      </c>
      <c r="E80" s="1">
        <v>23.980761000000001</v>
      </c>
      <c r="F80" s="1">
        <v>0.253415</v>
      </c>
      <c r="G80" s="1">
        <v>0</v>
      </c>
      <c r="H80" s="1">
        <v>5.5079710000000004</v>
      </c>
      <c r="I80" s="1">
        <v>7.5982060000000002</v>
      </c>
      <c r="J80" s="1">
        <v>0.633073</v>
      </c>
      <c r="K80" s="1"/>
      <c r="L80" s="1">
        <v>98.949646000000001</v>
      </c>
      <c r="M80" s="1">
        <f t="shared" si="7"/>
        <v>27.534813456792374</v>
      </c>
      <c r="N80" s="1">
        <f t="shared" si="8"/>
        <v>68.736590473455124</v>
      </c>
      <c r="O80" s="1">
        <f t="shared" si="9"/>
        <v>3.7285960697524931</v>
      </c>
    </row>
    <row r="81" spans="1:15" x14ac:dyDescent="0.35">
      <c r="A81" s="1" t="s">
        <v>5</v>
      </c>
      <c r="B81" s="7"/>
      <c r="C81" s="1">
        <v>62.740214999999999</v>
      </c>
      <c r="D81" s="1">
        <v>3.6020000000000002E-3</v>
      </c>
      <c r="E81" s="1">
        <v>22.717984999999999</v>
      </c>
      <c r="F81" s="1">
        <v>0.22527800000000001</v>
      </c>
      <c r="G81" s="1">
        <v>5.1520000000000003E-3</v>
      </c>
      <c r="H81" s="1">
        <v>4.2881919999999996</v>
      </c>
      <c r="I81" s="1">
        <v>8.1688759999999991</v>
      </c>
      <c r="J81" s="1">
        <v>1.0166900000000001</v>
      </c>
      <c r="K81" s="1"/>
      <c r="L81" s="1">
        <v>99.165993</v>
      </c>
      <c r="M81" s="1">
        <f t="shared" si="7"/>
        <v>21.15689132974817</v>
      </c>
      <c r="N81" s="1">
        <f t="shared" si="8"/>
        <v>72.933384144843643</v>
      </c>
      <c r="O81" s="1">
        <f t="shared" si="9"/>
        <v>5.9097245254081852</v>
      </c>
    </row>
    <row r="82" spans="1:15" x14ac:dyDescent="0.35">
      <c r="A82" t="s">
        <v>18</v>
      </c>
      <c r="B82" s="5" t="s">
        <v>15</v>
      </c>
      <c r="C82" s="1">
        <v>61.529998999999997</v>
      </c>
      <c r="D82" s="1"/>
      <c r="E82" s="1">
        <v>22.684602999999999</v>
      </c>
      <c r="F82" s="1">
        <v>0.168545</v>
      </c>
      <c r="G82" s="1">
        <v>-4.1799999999999997E-3</v>
      </c>
      <c r="H82" s="1">
        <v>4.5242599999999999</v>
      </c>
      <c r="I82" s="1">
        <v>8.3614580000000007</v>
      </c>
      <c r="J82" s="1">
        <v>0.65976100000000004</v>
      </c>
      <c r="K82" s="1"/>
      <c r="L82" s="1">
        <v>97.916565000000006</v>
      </c>
      <c r="M82" s="1">
        <f t="shared" si="7"/>
        <v>22.142375391755596</v>
      </c>
      <c r="N82" s="1">
        <f t="shared" si="8"/>
        <v>74.053415803581018</v>
      </c>
      <c r="O82" s="1">
        <f t="shared" si="9"/>
        <v>3.804208804663384</v>
      </c>
    </row>
    <row r="83" spans="1:15" x14ac:dyDescent="0.35">
      <c r="A83" t="s">
        <v>19</v>
      </c>
      <c r="B83" s="5" t="s">
        <v>16</v>
      </c>
      <c r="C83" s="1">
        <v>60.899540000000002</v>
      </c>
      <c r="D83" s="1">
        <v>7.7650000000000002E-3</v>
      </c>
      <c r="E83" s="1">
        <v>24.239511</v>
      </c>
      <c r="F83" s="1">
        <v>0.197765</v>
      </c>
      <c r="G83" s="1"/>
      <c r="H83" s="1">
        <v>5.5371329999999999</v>
      </c>
      <c r="I83" s="1">
        <v>7.9500999999999999</v>
      </c>
      <c r="J83" s="1">
        <v>0.61970899999999995</v>
      </c>
      <c r="K83" s="1"/>
      <c r="L83" s="1">
        <v>99.443939</v>
      </c>
      <c r="M83" s="1">
        <f t="shared" si="7"/>
        <v>26.809176322449137</v>
      </c>
      <c r="N83" s="1">
        <f t="shared" si="8"/>
        <v>69.655840336552586</v>
      </c>
      <c r="O83" s="1">
        <f t="shared" si="9"/>
        <v>3.5349833409982829</v>
      </c>
    </row>
    <row r="84" spans="1:15" x14ac:dyDescent="0.35">
      <c r="A84" t="s">
        <v>19</v>
      </c>
      <c r="B84" s="5" t="s">
        <v>15</v>
      </c>
      <c r="C84" s="1">
        <v>58.928744999999999</v>
      </c>
      <c r="D84" s="1">
        <v>1.4846E-2</v>
      </c>
      <c r="E84" s="1">
        <v>24.199853999999998</v>
      </c>
      <c r="F84" s="1">
        <v>0.14368700000000001</v>
      </c>
      <c r="G84" s="1">
        <v>-3.79E-3</v>
      </c>
      <c r="H84" s="1">
        <v>6.3196630000000003</v>
      </c>
      <c r="I84" s="1">
        <v>7.8891200000000001</v>
      </c>
      <c r="J84" s="1">
        <v>0.60640899999999998</v>
      </c>
      <c r="K84" s="1"/>
      <c r="L84" s="1">
        <v>98.098526000000007</v>
      </c>
      <c r="M84" s="1">
        <f t="shared" si="7"/>
        <v>29.655324326327019</v>
      </c>
      <c r="N84" s="1">
        <f t="shared" si="8"/>
        <v>66.992124245367052</v>
      </c>
      <c r="O84" s="1">
        <f t="shared" si="9"/>
        <v>3.3525514283059241</v>
      </c>
    </row>
    <row r="85" spans="1:15" x14ac:dyDescent="0.35">
      <c r="A85" t="s">
        <v>19</v>
      </c>
      <c r="B85" s="5" t="s">
        <v>15</v>
      </c>
      <c r="C85" s="1">
        <v>60.425700999999997</v>
      </c>
      <c r="D85" s="1">
        <v>1.83E-3</v>
      </c>
      <c r="E85" s="1">
        <v>24.387007000000001</v>
      </c>
      <c r="F85" s="1">
        <v>0.15049199999999999</v>
      </c>
      <c r="G85" s="1">
        <v>-5.6999999999999998E-4</v>
      </c>
      <c r="H85" s="1">
        <v>5.9243399999999999</v>
      </c>
      <c r="I85" s="1">
        <v>7.4913650000000001</v>
      </c>
      <c r="J85" s="1">
        <v>0.67127099999999995</v>
      </c>
      <c r="K85" s="1"/>
      <c r="L85" s="1">
        <v>99.051452999999995</v>
      </c>
      <c r="M85" s="1">
        <f t="shared" si="7"/>
        <v>29.224693095424765</v>
      </c>
      <c r="N85" s="1">
        <f t="shared" si="8"/>
        <v>66.874010730645495</v>
      </c>
      <c r="O85" s="1">
        <f t="shared" si="9"/>
        <v>3.9012961739297447</v>
      </c>
    </row>
    <row r="86" spans="1:15" x14ac:dyDescent="0.35">
      <c r="A86" t="s">
        <v>7</v>
      </c>
      <c r="C86" s="1">
        <v>61.290737</v>
      </c>
      <c r="D86" s="1">
        <v>1.2562E-2</v>
      </c>
      <c r="E86" s="1">
        <v>23.793308</v>
      </c>
      <c r="F86" s="1">
        <v>0.17304700000000001</v>
      </c>
      <c r="G86" s="1"/>
      <c r="H86" s="1">
        <v>5.3776900000000003</v>
      </c>
      <c r="I86" s="1">
        <v>8.016375</v>
      </c>
      <c r="J86" s="1">
        <v>0.66780499999999998</v>
      </c>
      <c r="K86" s="1"/>
      <c r="L86" s="1">
        <v>99.315994000000003</v>
      </c>
      <c r="M86" s="1">
        <f t="shared" si="7"/>
        <v>26.015593277730254</v>
      </c>
      <c r="N86" s="1">
        <f t="shared" si="8"/>
        <v>70.178232273510204</v>
      </c>
      <c r="O86" s="1">
        <f t="shared" si="9"/>
        <v>3.8061744487595472</v>
      </c>
    </row>
    <row r="87" spans="1:15" x14ac:dyDescent="0.35">
      <c r="A87" t="s">
        <v>8</v>
      </c>
      <c r="C87" s="1">
        <v>59.604942000000001</v>
      </c>
      <c r="D87" s="1">
        <v>2.1638999999999999E-2</v>
      </c>
      <c r="E87" s="1">
        <v>25.101782</v>
      </c>
      <c r="F87" s="1">
        <v>0.17840300000000001</v>
      </c>
      <c r="G87" s="1">
        <v>-2.7999999999999998E-4</v>
      </c>
      <c r="H87" s="1">
        <v>6.52691</v>
      </c>
      <c r="I87" s="1">
        <v>7.6001380000000003</v>
      </c>
      <c r="J87" s="1">
        <v>0.379859</v>
      </c>
      <c r="K87" s="1"/>
      <c r="L87" s="1">
        <v>99.413391000000004</v>
      </c>
      <c r="M87" s="1">
        <f t="shared" si="7"/>
        <v>31.488718475965072</v>
      </c>
      <c r="N87" s="1">
        <f t="shared" si="8"/>
        <v>66.352191082521045</v>
      </c>
      <c r="O87" s="1">
        <f t="shared" si="9"/>
        <v>2.1590904415138756</v>
      </c>
    </row>
    <row r="88" spans="1:15" x14ac:dyDescent="0.35">
      <c r="A88" t="s">
        <v>9</v>
      </c>
      <c r="C88" s="1">
        <v>59.745711999999997</v>
      </c>
      <c r="D88" s="1">
        <v>-8.3000000000000001E-4</v>
      </c>
      <c r="E88" s="1">
        <v>24.916325000000001</v>
      </c>
      <c r="F88" s="1">
        <v>0.16771900000000001</v>
      </c>
      <c r="G88" s="1">
        <v>-4.1700000000000001E-3</v>
      </c>
      <c r="H88" s="1">
        <v>6.472067</v>
      </c>
      <c r="I88" s="1">
        <v>7.6979470000000001</v>
      </c>
      <c r="J88" s="1">
        <v>0.43194399999999999</v>
      </c>
      <c r="K88" s="1"/>
      <c r="L88" s="1">
        <v>99.426711999999995</v>
      </c>
      <c r="M88" s="1">
        <f t="shared" si="7"/>
        <v>30.950108079042128</v>
      </c>
      <c r="N88" s="1">
        <f t="shared" si="8"/>
        <v>66.616300513049936</v>
      </c>
      <c r="O88" s="1">
        <f t="shared" si="9"/>
        <v>2.4335914079079517</v>
      </c>
    </row>
    <row r="89" spans="1:15" x14ac:dyDescent="0.35">
      <c r="A89" t="s">
        <v>20</v>
      </c>
      <c r="B89" s="5" t="s">
        <v>16</v>
      </c>
      <c r="C89" s="1">
        <v>60.188102999999998</v>
      </c>
      <c r="D89" s="1">
        <v>7.3229999999999996E-3</v>
      </c>
      <c r="E89" s="1">
        <v>24.545736000000002</v>
      </c>
      <c r="F89" s="1">
        <v>0.117253</v>
      </c>
      <c r="G89" s="1">
        <v>2.349E-3</v>
      </c>
      <c r="H89" s="1">
        <v>6.0646979999999999</v>
      </c>
      <c r="I89" s="1">
        <v>7.987997</v>
      </c>
      <c r="J89" s="1">
        <v>0.52817499999999995</v>
      </c>
      <c r="K89" s="1"/>
      <c r="L89" s="1">
        <v>99.441649999999996</v>
      </c>
      <c r="M89" s="1">
        <f t="shared" si="7"/>
        <v>28.685307565218555</v>
      </c>
      <c r="N89" s="1">
        <f t="shared" si="8"/>
        <v>68.371428393624967</v>
      </c>
      <c r="O89" s="1">
        <f t="shared" si="9"/>
        <v>2.9432640411564717</v>
      </c>
    </row>
    <row r="90" spans="1:15" x14ac:dyDescent="0.35">
      <c r="A90" t="s">
        <v>20</v>
      </c>
      <c r="B90" s="5" t="s">
        <v>15</v>
      </c>
      <c r="C90" s="1">
        <v>59.587634999999999</v>
      </c>
      <c r="D90" s="1"/>
      <c r="E90" s="1">
        <v>24.539925</v>
      </c>
      <c r="F90" s="1">
        <v>0.14877899999999999</v>
      </c>
      <c r="G90" s="1">
        <v>1.219E-3</v>
      </c>
      <c r="H90" s="1">
        <v>6.5166320000000004</v>
      </c>
      <c r="I90" s="1">
        <v>7.5146579999999998</v>
      </c>
      <c r="J90" s="1">
        <v>0.50756100000000004</v>
      </c>
      <c r="K90" s="1"/>
      <c r="L90" s="1">
        <v>98.803421</v>
      </c>
      <c r="M90" s="1">
        <f t="shared" si="7"/>
        <v>31.461159076111201</v>
      </c>
      <c r="N90" s="1">
        <f t="shared" si="8"/>
        <v>65.651880578552777</v>
      </c>
      <c r="O90" s="1">
        <f t="shared" si="9"/>
        <v>2.8869603453360115</v>
      </c>
    </row>
    <row r="91" spans="1:15" x14ac:dyDescent="0.35">
      <c r="A91" t="s">
        <v>22</v>
      </c>
      <c r="B91" s="5" t="s">
        <v>15</v>
      </c>
      <c r="C91" s="1">
        <v>61.255752999999999</v>
      </c>
      <c r="D91" s="1">
        <v>1.2484E-2</v>
      </c>
      <c r="E91" s="1">
        <v>23.48077</v>
      </c>
      <c r="F91" s="1">
        <v>0.16791500000000001</v>
      </c>
      <c r="G91" s="1">
        <v>-4.9699999999999996E-3</v>
      </c>
      <c r="H91" s="1">
        <v>4.968216</v>
      </c>
      <c r="I91" s="1">
        <v>8.0341400000000007</v>
      </c>
      <c r="J91" s="1">
        <v>0.73620799999999997</v>
      </c>
      <c r="K91" s="1"/>
      <c r="L91" s="1">
        <v>98.650513000000004</v>
      </c>
      <c r="M91" s="1">
        <f t="shared" si="7"/>
        <v>24.384733472258389</v>
      </c>
      <c r="N91" s="1">
        <f t="shared" si="8"/>
        <v>71.358114804165609</v>
      </c>
      <c r="O91" s="1">
        <f t="shared" si="9"/>
        <v>4.2571517235759995</v>
      </c>
    </row>
    <row r="92" spans="1:15" x14ac:dyDescent="0.35">
      <c r="A92" t="s">
        <v>23</v>
      </c>
      <c r="B92" s="5" t="s">
        <v>15</v>
      </c>
      <c r="C92" s="1">
        <v>53.260365</v>
      </c>
      <c r="D92" s="1">
        <v>3.1740999999999998E-2</v>
      </c>
      <c r="E92" s="1">
        <v>29.608951999999999</v>
      </c>
      <c r="F92" s="1">
        <v>0.23732200000000001</v>
      </c>
      <c r="G92" s="1">
        <v>-3.3300000000000001E-3</v>
      </c>
      <c r="H92" s="1">
        <v>11.724531000000001</v>
      </c>
      <c r="I92" s="1">
        <v>4.8129460000000002</v>
      </c>
      <c r="J92" s="1">
        <v>0.17819599999999999</v>
      </c>
      <c r="K92" s="1"/>
      <c r="L92" s="1">
        <v>99.850723000000002</v>
      </c>
      <c r="M92" s="1">
        <f t="shared" si="7"/>
        <v>56.793734997027848</v>
      </c>
      <c r="N92" s="1">
        <f t="shared" si="8"/>
        <v>42.189304807268776</v>
      </c>
      <c r="O92" s="1">
        <f t="shared" si="9"/>
        <v>1.0169601957033851</v>
      </c>
    </row>
    <row r="93" spans="1:15" x14ac:dyDescent="0.35">
      <c r="A93" t="s">
        <v>11</v>
      </c>
      <c r="C93" s="1">
        <v>60.097774999999999</v>
      </c>
      <c r="D93" s="1">
        <v>1.797E-3</v>
      </c>
      <c r="E93" s="1">
        <v>24.954370000000001</v>
      </c>
      <c r="F93" s="1">
        <v>0.205594</v>
      </c>
      <c r="G93" s="1">
        <v>8.4099999999999995E-4</v>
      </c>
      <c r="H93" s="1">
        <v>6.2889150000000003</v>
      </c>
      <c r="I93" s="1">
        <v>7.4201050000000004</v>
      </c>
      <c r="J93" s="1">
        <v>0.44376500000000002</v>
      </c>
      <c r="K93" s="1"/>
      <c r="L93" s="1">
        <v>99.413146999999995</v>
      </c>
      <c r="M93" s="1">
        <f t="shared" si="7"/>
        <v>31.072822759297548</v>
      </c>
      <c r="N93" s="1">
        <f t="shared" si="8"/>
        <v>66.343970999287677</v>
      </c>
      <c r="O93" s="1">
        <f t="shared" si="9"/>
        <v>2.5832062414147718</v>
      </c>
    </row>
    <row r="94" spans="1:15" x14ac:dyDescent="0.35">
      <c r="A94" t="s">
        <v>12</v>
      </c>
      <c r="C94" s="1">
        <v>58.652790000000003</v>
      </c>
      <c r="D94" s="1">
        <v>-1.4400000000000001E-3</v>
      </c>
      <c r="E94" s="1">
        <v>26.360220000000002</v>
      </c>
      <c r="F94" s="1">
        <v>0.13825499999999999</v>
      </c>
      <c r="G94" s="1">
        <v>-3.1700000000000001E-3</v>
      </c>
      <c r="H94" s="1">
        <v>7.899807</v>
      </c>
      <c r="I94" s="1">
        <v>6.7771429999999997</v>
      </c>
      <c r="J94" s="1">
        <v>0.37423299999999998</v>
      </c>
      <c r="K94" s="1"/>
      <c r="L94" s="1">
        <v>100.19783</v>
      </c>
      <c r="M94" s="1">
        <f t="shared" si="7"/>
        <v>38.339762273968255</v>
      </c>
      <c r="N94" s="1">
        <f t="shared" si="8"/>
        <v>59.520423512996537</v>
      </c>
      <c r="O94" s="1">
        <f t="shared" si="9"/>
        <v>2.1398142130352089</v>
      </c>
    </row>
    <row r="95" spans="1:15" x14ac:dyDescent="0.35">
      <c r="A95" t="s">
        <v>24</v>
      </c>
      <c r="C95" s="1">
        <v>62.149096999999998</v>
      </c>
      <c r="D95" s="1">
        <v>8.9099999999999995E-3</v>
      </c>
      <c r="E95" s="1">
        <v>23.324476000000001</v>
      </c>
      <c r="F95" s="1">
        <v>0.20038400000000001</v>
      </c>
      <c r="G95" s="1">
        <v>1.0902999999999999E-2</v>
      </c>
      <c r="H95" s="1">
        <v>4.4997350000000003</v>
      </c>
      <c r="I95" s="1">
        <v>8.3417449999999995</v>
      </c>
      <c r="J95" s="1">
        <v>0.95752400000000004</v>
      </c>
      <c r="K95" s="1"/>
      <c r="L95" s="1">
        <v>99.492783000000003</v>
      </c>
      <c r="M95" s="1">
        <f t="shared" si="7"/>
        <v>21.713516029429101</v>
      </c>
      <c r="N95" s="1">
        <f t="shared" si="8"/>
        <v>72.84278706919811</v>
      </c>
      <c r="O95" s="1">
        <f t="shared" si="9"/>
        <v>5.4436969013727872</v>
      </c>
    </row>
    <row r="96" spans="1:15" x14ac:dyDescent="0.35">
      <c r="A96" s="1" t="s">
        <v>53</v>
      </c>
      <c r="B96" s="5" t="s">
        <v>16</v>
      </c>
      <c r="C96" s="1">
        <v>57.075203000000002</v>
      </c>
      <c r="D96" s="1"/>
      <c r="E96" s="1">
        <v>26.986031000000001</v>
      </c>
      <c r="F96" s="1">
        <v>0.24171799999999999</v>
      </c>
      <c r="G96" s="1">
        <v>-4.8799999999999998E-3</v>
      </c>
      <c r="H96" s="1">
        <v>8.7282100000000007</v>
      </c>
      <c r="I96" s="1">
        <v>6.1939450000000003</v>
      </c>
      <c r="J96" s="1">
        <v>0.39218799999999998</v>
      </c>
      <c r="K96" s="1">
        <v>4.7475000000000003E-2</v>
      </c>
      <c r="L96" s="1">
        <f>SUM(C96:K96)</f>
        <v>99.659890000000019</v>
      </c>
      <c r="M96" s="1">
        <f t="shared" si="7"/>
        <v>42.787589918522755</v>
      </c>
      <c r="N96" s="1">
        <f t="shared" si="8"/>
        <v>54.947306892831513</v>
      </c>
      <c r="O96" s="1">
        <f t="shared" si="9"/>
        <v>2.2651031886457309</v>
      </c>
    </row>
    <row r="97" spans="1:15" x14ac:dyDescent="0.35">
      <c r="A97" s="1" t="s">
        <v>53</v>
      </c>
      <c r="B97" s="5">
        <v>26</v>
      </c>
      <c r="C97" s="1">
        <v>56.924304999999997</v>
      </c>
      <c r="D97" s="1">
        <v>-3.7100000000000002E-3</v>
      </c>
      <c r="E97" s="1">
        <v>26.63241</v>
      </c>
      <c r="F97" s="1">
        <v>0.19128899999999999</v>
      </c>
      <c r="G97" s="1">
        <v>5.5900000000000004E-3</v>
      </c>
      <c r="H97" s="1">
        <v>8.9218530000000005</v>
      </c>
      <c r="I97" s="1">
        <v>5.8534269999999999</v>
      </c>
      <c r="J97" s="1">
        <v>0.38236500000000001</v>
      </c>
      <c r="K97" s="1">
        <v>2.8004000000000001E-2</v>
      </c>
      <c r="L97" s="1">
        <f t="shared" ref="L97:L129" si="10">SUM(C97:K97)</f>
        <v>98.935532999999978</v>
      </c>
      <c r="M97" s="1">
        <f t="shared" ref="M97:M120" si="11">H97/56.08/(H97/56.08+2*(J97/95.2)+2*(I97/61.98))*100</f>
        <v>44.687933658576483</v>
      </c>
      <c r="N97" s="1">
        <f t="shared" si="8"/>
        <v>53.055675155748681</v>
      </c>
      <c r="O97" s="1">
        <f t="shared" si="9"/>
        <v>2.2563911856748278</v>
      </c>
    </row>
    <row r="98" spans="1:15" x14ac:dyDescent="0.35">
      <c r="A98" s="1" t="s">
        <v>53</v>
      </c>
      <c r="B98" s="5">
        <v>67</v>
      </c>
      <c r="C98" s="1">
        <v>58.199665000000003</v>
      </c>
      <c r="D98" s="1">
        <v>4.4619999999999998E-3</v>
      </c>
      <c r="E98" s="1">
        <v>26.359311999999999</v>
      </c>
      <c r="F98" s="1">
        <v>0.22008800000000001</v>
      </c>
      <c r="G98" s="1">
        <v>-2.7000000000000001E-3</v>
      </c>
      <c r="H98" s="1">
        <v>8.384798</v>
      </c>
      <c r="I98" s="1">
        <v>6.1947450000000002</v>
      </c>
      <c r="J98" s="1">
        <v>0.40812799999999999</v>
      </c>
      <c r="K98" s="1">
        <v>5.0442000000000001E-2</v>
      </c>
      <c r="L98" s="1">
        <f t="shared" si="10"/>
        <v>99.818940000000012</v>
      </c>
      <c r="M98" s="1">
        <f t="shared" si="11"/>
        <v>41.76581405470386</v>
      </c>
      <c r="N98" s="1">
        <f t="shared" si="8"/>
        <v>55.839074150502952</v>
      </c>
      <c r="O98" s="1">
        <f t="shared" si="9"/>
        <v>2.3951117947931944</v>
      </c>
    </row>
    <row r="99" spans="1:15" x14ac:dyDescent="0.35">
      <c r="A99" s="1" t="s">
        <v>53</v>
      </c>
      <c r="B99" s="5" t="s">
        <v>72</v>
      </c>
      <c r="C99" s="1">
        <v>57.873756</v>
      </c>
      <c r="D99" s="1">
        <v>-9.8999999999999999E-4</v>
      </c>
      <c r="E99" s="1">
        <v>26.612679</v>
      </c>
      <c r="F99" s="1">
        <v>0.215861</v>
      </c>
      <c r="G99" s="1">
        <v>4.3509999999999998E-3</v>
      </c>
      <c r="H99" s="1">
        <v>8.6288180000000008</v>
      </c>
      <c r="I99" s="1">
        <v>6.0028410000000001</v>
      </c>
      <c r="J99" s="1">
        <v>0.40474100000000002</v>
      </c>
      <c r="K99" s="1">
        <v>5.5293000000000002E-2</v>
      </c>
      <c r="L99" s="1">
        <f t="shared" si="10"/>
        <v>99.797350000000009</v>
      </c>
      <c r="M99" s="1">
        <f t="shared" si="11"/>
        <v>43.212146387937636</v>
      </c>
      <c r="N99" s="1">
        <f t="shared" si="8"/>
        <v>54.399862080324205</v>
      </c>
      <c r="O99" s="1">
        <f t="shared" si="9"/>
        <v>2.3879915317381704</v>
      </c>
    </row>
    <row r="100" spans="1:15" x14ac:dyDescent="0.35">
      <c r="A100" s="1" t="s">
        <v>54</v>
      </c>
      <c r="B100" s="5" t="s">
        <v>16</v>
      </c>
      <c r="C100" s="1">
        <v>59.802883000000001</v>
      </c>
      <c r="D100" s="1">
        <v>5.6709999999999998E-3</v>
      </c>
      <c r="E100" s="1">
        <v>25.03792</v>
      </c>
      <c r="F100" s="1">
        <v>0.18140000000000001</v>
      </c>
      <c r="G100" s="1"/>
      <c r="H100" s="1">
        <v>6.1179180000000004</v>
      </c>
      <c r="I100" s="1">
        <v>7.6807639999999999</v>
      </c>
      <c r="J100" s="1">
        <v>0.490425</v>
      </c>
      <c r="K100" s="1">
        <v>4.7028E-2</v>
      </c>
      <c r="L100" s="1">
        <f t="shared" si="10"/>
        <v>99.364008999999996</v>
      </c>
      <c r="M100" s="1">
        <f t="shared" si="11"/>
        <v>29.705918682250111</v>
      </c>
      <c r="N100" s="1">
        <f t="shared" si="8"/>
        <v>67.488563772006501</v>
      </c>
      <c r="O100" s="1">
        <f t="shared" si="9"/>
        <v>2.8055175457433923</v>
      </c>
    </row>
    <row r="101" spans="1:15" x14ac:dyDescent="0.35">
      <c r="A101" s="1" t="s">
        <v>54</v>
      </c>
      <c r="B101" s="5" t="s">
        <v>15</v>
      </c>
      <c r="C101" s="1">
        <v>62.304549999999999</v>
      </c>
      <c r="D101" s="1">
        <v>2.2729999999999998E-3</v>
      </c>
      <c r="E101" s="1">
        <v>22.801613</v>
      </c>
      <c r="F101" s="1">
        <v>0.153528</v>
      </c>
      <c r="G101" s="1">
        <v>7.0190000000000001E-3</v>
      </c>
      <c r="H101" s="1">
        <v>3.958183</v>
      </c>
      <c r="I101" s="1">
        <v>8.4820930000000008</v>
      </c>
      <c r="J101" s="1">
        <v>0.81554300000000002</v>
      </c>
      <c r="K101" s="1">
        <v>1.8511E-2</v>
      </c>
      <c r="L101" s="1">
        <f t="shared" si="10"/>
        <v>98.543313000000012</v>
      </c>
      <c r="M101" s="1">
        <f t="shared" si="11"/>
        <v>19.528888806454177</v>
      </c>
      <c r="N101" s="1">
        <f t="shared" si="8"/>
        <v>75.730551931595315</v>
      </c>
      <c r="O101" s="1">
        <f t="shared" si="9"/>
        <v>4.7405592619505148</v>
      </c>
    </row>
    <row r="102" spans="1:15" x14ac:dyDescent="0.35">
      <c r="A102" s="1" t="s">
        <v>55</v>
      </c>
      <c r="B102" s="5" t="s">
        <v>16</v>
      </c>
      <c r="C102" s="1">
        <v>60.121788000000002</v>
      </c>
      <c r="D102" s="1">
        <v>6.7060000000000002E-3</v>
      </c>
      <c r="E102" s="1">
        <v>24.255606</v>
      </c>
      <c r="F102" s="1">
        <v>0.16334799999999999</v>
      </c>
      <c r="G102" s="1">
        <v>-1.67E-3</v>
      </c>
      <c r="H102" s="1">
        <v>5.6865920000000001</v>
      </c>
      <c r="I102" s="1">
        <v>7.315779</v>
      </c>
      <c r="J102" s="1">
        <v>0.499135</v>
      </c>
      <c r="K102" s="1">
        <v>2.9631999999999999E-2</v>
      </c>
      <c r="L102" s="1">
        <f t="shared" si="10"/>
        <v>98.076916000000011</v>
      </c>
      <c r="M102" s="1">
        <f t="shared" si="11"/>
        <v>29.141985530779351</v>
      </c>
      <c r="N102" s="1">
        <f t="shared" si="8"/>
        <v>67.844410737601095</v>
      </c>
      <c r="O102" s="1">
        <f t="shared" si="9"/>
        <v>3.0136037316195652</v>
      </c>
    </row>
    <row r="103" spans="1:15" x14ac:dyDescent="0.35">
      <c r="A103" s="1" t="s">
        <v>55</v>
      </c>
      <c r="B103" s="5" t="s">
        <v>15</v>
      </c>
      <c r="C103" s="1">
        <v>60.225735</v>
      </c>
      <c r="D103" s="1"/>
      <c r="E103" s="1">
        <v>24.005541000000001</v>
      </c>
      <c r="F103" s="1">
        <v>0.15582599999999999</v>
      </c>
      <c r="G103" s="1"/>
      <c r="H103" s="1">
        <v>5.6243889999999999</v>
      </c>
      <c r="I103" s="1">
        <v>7.7670570000000003</v>
      </c>
      <c r="J103" s="1">
        <v>0.522088</v>
      </c>
      <c r="K103" s="1">
        <v>6.7528000000000005E-2</v>
      </c>
      <c r="L103" s="1">
        <f t="shared" si="10"/>
        <v>98.368163999999993</v>
      </c>
      <c r="M103" s="1">
        <f t="shared" si="11"/>
        <v>27.713341849628808</v>
      </c>
      <c r="N103" s="1">
        <f t="shared" si="8"/>
        <v>69.255850937152829</v>
      </c>
      <c r="O103" s="1">
        <f t="shared" si="9"/>
        <v>3.0308072132183668</v>
      </c>
    </row>
    <row r="104" spans="1:15" x14ac:dyDescent="0.35">
      <c r="A104" s="1" t="s">
        <v>56</v>
      </c>
      <c r="B104" s="5" t="s">
        <v>16</v>
      </c>
      <c r="C104" s="1">
        <v>58.625380999999997</v>
      </c>
      <c r="D104" s="1">
        <v>1.3237000000000001E-2</v>
      </c>
      <c r="E104" s="1">
        <v>25.339106000000001</v>
      </c>
      <c r="F104" s="1">
        <v>0.22242200000000001</v>
      </c>
      <c r="G104" s="1">
        <v>9.5739999999999992E-3</v>
      </c>
      <c r="H104" s="1">
        <v>7.18452</v>
      </c>
      <c r="I104" s="1">
        <v>6.8877699999999997</v>
      </c>
      <c r="J104" s="1">
        <v>0.41626999999999997</v>
      </c>
      <c r="K104" s="1">
        <v>4.9832000000000001E-2</v>
      </c>
      <c r="L104" s="1">
        <f t="shared" si="10"/>
        <v>98.748111999999992</v>
      </c>
      <c r="M104" s="1">
        <f t="shared" si="11"/>
        <v>35.674363762106545</v>
      </c>
      <c r="N104" s="1">
        <f t="shared" si="8"/>
        <v>61.890436190452604</v>
      </c>
      <c r="O104" s="1">
        <f t="shared" si="9"/>
        <v>2.4352000474408668</v>
      </c>
    </row>
    <row r="105" spans="1:15" x14ac:dyDescent="0.35">
      <c r="A105" s="1" t="s">
        <v>56</v>
      </c>
      <c r="B105" s="5" t="s">
        <v>15</v>
      </c>
      <c r="C105" s="1">
        <v>59.021304999999998</v>
      </c>
      <c r="D105" s="1">
        <v>6.1209999999999997E-3</v>
      </c>
      <c r="E105" s="1">
        <v>25.275839000000001</v>
      </c>
      <c r="F105" s="1">
        <v>0.24443200000000001</v>
      </c>
      <c r="G105" s="1">
        <v>2.5255E-2</v>
      </c>
      <c r="H105" s="1">
        <v>6.9506040000000002</v>
      </c>
      <c r="I105" s="1">
        <v>6.7018259999999996</v>
      </c>
      <c r="J105" s="1">
        <v>0.43875900000000001</v>
      </c>
      <c r="K105" s="1">
        <v>6.5690999999999999E-2</v>
      </c>
      <c r="L105" s="1">
        <f t="shared" si="10"/>
        <v>98.729832000000002</v>
      </c>
      <c r="M105" s="1">
        <f t="shared" si="11"/>
        <v>35.470843346262669</v>
      </c>
      <c r="N105" s="1">
        <f t="shared" si="8"/>
        <v>61.891148955633646</v>
      </c>
      <c r="O105" s="1">
        <f t="shared" si="9"/>
        <v>2.6380076981036749</v>
      </c>
    </row>
    <row r="106" spans="1:15" x14ac:dyDescent="0.35">
      <c r="A106" s="1" t="s">
        <v>57</v>
      </c>
      <c r="B106" s="5" t="s">
        <v>16</v>
      </c>
      <c r="C106" s="1">
        <v>60.980136999999999</v>
      </c>
      <c r="D106" s="1">
        <v>4.2900000000000002E-4</v>
      </c>
      <c r="E106" s="1">
        <v>23.987708999999999</v>
      </c>
      <c r="F106" s="1">
        <v>0.15387799999999999</v>
      </c>
      <c r="G106" s="1">
        <v>0</v>
      </c>
      <c r="H106" s="1">
        <v>5.32667</v>
      </c>
      <c r="I106" s="1">
        <v>8.1129529999999992</v>
      </c>
      <c r="J106" s="1">
        <v>0.52764500000000003</v>
      </c>
      <c r="K106" s="1">
        <v>4.8124E-2</v>
      </c>
      <c r="L106" s="1">
        <f t="shared" si="10"/>
        <v>99.137545000000017</v>
      </c>
      <c r="M106" s="1">
        <f t="shared" si="11"/>
        <v>25.82046343139141</v>
      </c>
      <c r="N106" s="1">
        <f t="shared" si="8"/>
        <v>71.16617586741441</v>
      </c>
      <c r="O106" s="1">
        <f t="shared" si="9"/>
        <v>3.0133607011941708</v>
      </c>
    </row>
    <row r="107" spans="1:15" x14ac:dyDescent="0.35">
      <c r="A107" s="1" t="s">
        <v>57</v>
      </c>
      <c r="B107" s="5" t="s">
        <v>15</v>
      </c>
      <c r="C107" s="1">
        <v>57.635207999999999</v>
      </c>
      <c r="D107" s="1">
        <v>8.6940000000000003E-3</v>
      </c>
      <c r="E107" s="1">
        <v>26.036408999999999</v>
      </c>
      <c r="F107" s="1">
        <v>0.23937</v>
      </c>
      <c r="G107" s="1">
        <v>6.5649999999999997E-3</v>
      </c>
      <c r="H107" s="1">
        <v>7.5124610000000001</v>
      </c>
      <c r="I107" s="1">
        <v>7.1337469999999996</v>
      </c>
      <c r="J107" s="1">
        <v>0.31573899999999999</v>
      </c>
      <c r="K107" s="1">
        <v>6.5806000000000003E-2</v>
      </c>
      <c r="L107" s="1">
        <f t="shared" si="10"/>
        <v>98.953998999999968</v>
      </c>
      <c r="M107" s="1">
        <f t="shared" si="11"/>
        <v>36.12838380974879</v>
      </c>
      <c r="N107" s="1">
        <f t="shared" si="8"/>
        <v>62.082676972397579</v>
      </c>
      <c r="O107" s="1">
        <f t="shared" si="9"/>
        <v>1.7889392178536383</v>
      </c>
    </row>
    <row r="108" spans="1:15" x14ac:dyDescent="0.35">
      <c r="A108" s="1" t="s">
        <v>58</v>
      </c>
      <c r="B108" s="5" t="s">
        <v>16</v>
      </c>
      <c r="C108" s="1">
        <v>62.495719999999999</v>
      </c>
      <c r="D108" s="1">
        <v>-1.23E-3</v>
      </c>
      <c r="E108" s="1">
        <v>22.757249999999999</v>
      </c>
      <c r="F108" s="1">
        <v>0.102315</v>
      </c>
      <c r="G108" s="1"/>
      <c r="H108" s="1">
        <v>4.3772539999999998</v>
      </c>
      <c r="I108" s="1">
        <v>8.1548610000000004</v>
      </c>
      <c r="J108" s="1">
        <v>0.83405899999999999</v>
      </c>
      <c r="K108" s="1">
        <v>2.4053000000000001E-2</v>
      </c>
      <c r="L108" s="1">
        <f t="shared" si="10"/>
        <v>98.744281999999984</v>
      </c>
      <c r="M108" s="1">
        <f t="shared" si="11"/>
        <v>21.758905716655068</v>
      </c>
      <c r="N108" s="1">
        <f t="shared" si="8"/>
        <v>73.356447919626461</v>
      </c>
      <c r="O108" s="1">
        <f t="shared" si="9"/>
        <v>4.8846463637184847</v>
      </c>
    </row>
    <row r="109" spans="1:15" x14ac:dyDescent="0.35">
      <c r="A109" s="1" t="s">
        <v>58</v>
      </c>
      <c r="B109" s="5" t="s">
        <v>15</v>
      </c>
      <c r="C109" s="1">
        <v>61.105288999999999</v>
      </c>
      <c r="D109" s="1">
        <v>1.1887999999999999E-2</v>
      </c>
      <c r="E109" s="1">
        <v>23.043551999999998</v>
      </c>
      <c r="F109" s="1">
        <v>0.108141</v>
      </c>
      <c r="G109" s="1">
        <v>-9.3999999999999997E-4</v>
      </c>
      <c r="H109" s="1">
        <v>4.7308570000000003</v>
      </c>
      <c r="I109" s="1">
        <v>8.1288020000000003</v>
      </c>
      <c r="J109" s="1">
        <v>0.72053699999999998</v>
      </c>
      <c r="K109" s="1">
        <v>1.7845E-2</v>
      </c>
      <c r="L109" s="1">
        <f t="shared" si="10"/>
        <v>97.865970999999988</v>
      </c>
      <c r="M109" s="1">
        <f t="shared" si="11"/>
        <v>23.316465811141331</v>
      </c>
      <c r="N109" s="1">
        <f t="shared" si="8"/>
        <v>72.499644346994259</v>
      </c>
      <c r="O109" s="1">
        <f t="shared" si="9"/>
        <v>4.1838898418644046</v>
      </c>
    </row>
    <row r="110" spans="1:15" x14ac:dyDescent="0.35">
      <c r="A110" s="1" t="s">
        <v>59</v>
      </c>
      <c r="B110" s="5" t="s">
        <v>16</v>
      </c>
      <c r="C110" s="1">
        <v>59.589798000000002</v>
      </c>
      <c r="D110" s="1">
        <v>9.2309999999999996E-3</v>
      </c>
      <c r="E110" s="1">
        <v>24.524925</v>
      </c>
      <c r="F110" s="1">
        <v>0.161964</v>
      </c>
      <c r="G110" s="1">
        <v>-3.13E-3</v>
      </c>
      <c r="H110" s="1">
        <v>6.1617940000000004</v>
      </c>
      <c r="I110" s="1">
        <v>7.5638490000000003</v>
      </c>
      <c r="J110" s="1">
        <v>0.48419499999999999</v>
      </c>
      <c r="K110" s="1">
        <v>4.9651000000000001E-2</v>
      </c>
      <c r="L110" s="1">
        <f t="shared" si="10"/>
        <v>98.542276999999999</v>
      </c>
      <c r="M110" s="1">
        <f t="shared" si="11"/>
        <v>30.17542021379796</v>
      </c>
      <c r="N110" s="1">
        <f t="shared" si="8"/>
        <v>67.030958672511403</v>
      </c>
      <c r="O110" s="1">
        <f t="shared" si="9"/>
        <v>2.7936211136906479</v>
      </c>
    </row>
    <row r="111" spans="1:15" x14ac:dyDescent="0.35">
      <c r="A111" s="1" t="s">
        <v>59</v>
      </c>
      <c r="B111" s="5">
        <v>135</v>
      </c>
      <c r="C111" s="1">
        <v>55.147902999999999</v>
      </c>
      <c r="D111" s="1">
        <v>2.8656999999999998E-2</v>
      </c>
      <c r="E111" s="1">
        <v>27.034824</v>
      </c>
      <c r="F111" s="1">
        <v>0.21992400000000001</v>
      </c>
      <c r="G111" s="1"/>
      <c r="H111" s="1">
        <v>9.5886750000000003</v>
      </c>
      <c r="I111" s="1">
        <v>5.8588589999999998</v>
      </c>
      <c r="J111" s="1">
        <v>0.27277299999999999</v>
      </c>
      <c r="K111" s="1">
        <v>8.8331999999999994E-2</v>
      </c>
      <c r="L111" s="1">
        <f t="shared" si="10"/>
        <v>98.239947000000001</v>
      </c>
      <c r="M111" s="1">
        <f t="shared" si="11"/>
        <v>46.745913285674732</v>
      </c>
      <c r="N111" s="1">
        <f t="shared" si="8"/>
        <v>51.687380800768501</v>
      </c>
      <c r="O111" s="1">
        <f t="shared" si="9"/>
        <v>1.566705913556772</v>
      </c>
    </row>
    <row r="112" spans="1:15" x14ac:dyDescent="0.35">
      <c r="A112" s="1" t="s">
        <v>59</v>
      </c>
      <c r="B112" s="5" t="s">
        <v>73</v>
      </c>
      <c r="C112" s="1">
        <v>62.228771000000002</v>
      </c>
      <c r="D112" s="1">
        <v>4.9799999999999996E-4</v>
      </c>
      <c r="E112" s="1">
        <v>23.109639999999999</v>
      </c>
      <c r="F112" s="1">
        <v>0.15353700000000001</v>
      </c>
      <c r="G112" s="1">
        <v>-2.82E-3</v>
      </c>
      <c r="H112" s="1">
        <v>4.5590679999999999</v>
      </c>
      <c r="I112" s="1">
        <v>8.064743</v>
      </c>
      <c r="J112" s="1">
        <v>0.75602000000000003</v>
      </c>
      <c r="K112" s="1">
        <v>2.9613E-2</v>
      </c>
      <c r="L112" s="1">
        <f t="shared" si="10"/>
        <v>98.899070000000009</v>
      </c>
      <c r="M112" s="1">
        <f t="shared" si="11"/>
        <v>22.745457022030752</v>
      </c>
      <c r="N112" s="1">
        <f t="shared" si="8"/>
        <v>72.810759044305186</v>
      </c>
      <c r="O112" s="1">
        <f t="shared" si="9"/>
        <v>4.4437839336640685</v>
      </c>
    </row>
    <row r="113" spans="1:15" x14ac:dyDescent="0.35">
      <c r="A113" s="1" t="s">
        <v>60</v>
      </c>
      <c r="B113" s="5" t="s">
        <v>16</v>
      </c>
      <c r="C113" s="1">
        <v>60.736342999999998</v>
      </c>
      <c r="D113" s="1">
        <v>1.1745999999999999E-2</v>
      </c>
      <c r="E113" s="1">
        <v>23.936686000000002</v>
      </c>
      <c r="F113" s="1">
        <v>0.13265399999999999</v>
      </c>
      <c r="G113" s="1">
        <v>6.4700000000000001E-3</v>
      </c>
      <c r="H113" s="1">
        <v>5.4699280000000003</v>
      </c>
      <c r="I113" s="1">
        <v>7.8077069999999997</v>
      </c>
      <c r="J113" s="1">
        <v>0.65783800000000003</v>
      </c>
      <c r="K113" s="1">
        <v>4.4942999999999997E-2</v>
      </c>
      <c r="L113" s="1">
        <f t="shared" si="10"/>
        <v>98.804314999999988</v>
      </c>
      <c r="M113" s="1">
        <f t="shared" si="11"/>
        <v>26.847705737648354</v>
      </c>
      <c r="N113" s="1">
        <f t="shared" si="8"/>
        <v>69.348249852279977</v>
      </c>
      <c r="O113" s="1">
        <f t="shared" si="9"/>
        <v>3.804044410071667</v>
      </c>
    </row>
    <row r="114" spans="1:15" x14ac:dyDescent="0.35">
      <c r="A114" s="1" t="s">
        <v>60</v>
      </c>
      <c r="B114" s="5" t="s">
        <v>15</v>
      </c>
      <c r="C114" s="1">
        <v>60.265030000000003</v>
      </c>
      <c r="D114" s="1">
        <v>5.5000000000000002E-5</v>
      </c>
      <c r="E114" s="1">
        <v>23.255524000000001</v>
      </c>
      <c r="F114" s="1">
        <v>0.17402599999999999</v>
      </c>
      <c r="G114" s="1">
        <v>1.2326999999999999E-2</v>
      </c>
      <c r="H114" s="1">
        <v>5.4350189999999996</v>
      </c>
      <c r="I114" s="1">
        <v>7.8363719999999999</v>
      </c>
      <c r="J114" s="1">
        <v>0.68848100000000001</v>
      </c>
      <c r="K114" s="1">
        <v>3.6610999999999998E-2</v>
      </c>
      <c r="L114" s="1">
        <f t="shared" si="10"/>
        <v>97.703444999999988</v>
      </c>
      <c r="M114" s="1">
        <f t="shared" si="11"/>
        <v>26.607063525889174</v>
      </c>
      <c r="N114" s="1">
        <f t="shared" si="8"/>
        <v>69.422037010150248</v>
      </c>
      <c r="O114" s="1">
        <f t="shared" si="9"/>
        <v>3.9708994639605795</v>
      </c>
    </row>
    <row r="115" spans="1:15" x14ac:dyDescent="0.35">
      <c r="A115" s="1" t="s">
        <v>61</v>
      </c>
      <c r="B115" s="5" t="s">
        <v>16</v>
      </c>
      <c r="C115" s="1">
        <v>58.486758999999999</v>
      </c>
      <c r="D115" s="1">
        <v>2.0250000000000001E-2</v>
      </c>
      <c r="E115" s="1">
        <v>25.764061000000002</v>
      </c>
      <c r="F115" s="1">
        <v>0.229157</v>
      </c>
      <c r="G115" s="1">
        <v>8.0099999999999998E-3</v>
      </c>
      <c r="H115" s="1">
        <v>7.6029840000000002</v>
      </c>
      <c r="I115" s="1">
        <v>6.9611429999999999</v>
      </c>
      <c r="J115" s="1">
        <v>0.40941</v>
      </c>
      <c r="K115" s="1">
        <v>5.0028999999999997E-2</v>
      </c>
      <c r="L115" s="1">
        <f t="shared" si="10"/>
        <v>99.531802999999982</v>
      </c>
      <c r="M115" s="1">
        <f t="shared" si="11"/>
        <v>36.760777026060396</v>
      </c>
      <c r="N115" s="1">
        <f t="shared" si="8"/>
        <v>60.907053510195617</v>
      </c>
      <c r="O115" s="1">
        <f t="shared" si="9"/>
        <v>2.3321694637439898</v>
      </c>
    </row>
    <row r="116" spans="1:15" x14ac:dyDescent="0.35">
      <c r="A116" s="1" t="s">
        <v>61</v>
      </c>
      <c r="B116" s="5" t="s">
        <v>15</v>
      </c>
      <c r="C116" s="1">
        <v>57.986328</v>
      </c>
      <c r="D116" s="1">
        <v>-1.5200000000000001E-3</v>
      </c>
      <c r="E116" s="1">
        <v>25.472591000000001</v>
      </c>
      <c r="F116" s="1">
        <v>0.215392</v>
      </c>
      <c r="G116" s="1">
        <v>5.6049999999999997E-3</v>
      </c>
      <c r="H116" s="1">
        <v>7.5585060000000004</v>
      </c>
      <c r="I116" s="1">
        <v>6.6651009999999999</v>
      </c>
      <c r="J116" s="1">
        <v>0.43814999999999998</v>
      </c>
      <c r="K116" s="1">
        <v>6.2916E-2</v>
      </c>
      <c r="L116" s="1">
        <f t="shared" si="10"/>
        <v>98.403069000000002</v>
      </c>
      <c r="M116" s="1">
        <f t="shared" si="11"/>
        <v>37.537301834569213</v>
      </c>
      <c r="N116" s="1">
        <f t="shared" si="8"/>
        <v>59.899094058772818</v>
      </c>
      <c r="O116" s="1">
        <f t="shared" si="9"/>
        <v>2.5636041066579738</v>
      </c>
    </row>
    <row r="117" spans="1:15" x14ac:dyDescent="0.35">
      <c r="A117" s="1" t="s">
        <v>62</v>
      </c>
      <c r="B117" s="5" t="s">
        <v>16</v>
      </c>
      <c r="C117" s="1">
        <v>60.388885000000002</v>
      </c>
      <c r="D117" s="1"/>
      <c r="E117" s="1">
        <v>24.736868000000001</v>
      </c>
      <c r="F117" s="1">
        <v>0.16128200000000001</v>
      </c>
      <c r="G117" s="1">
        <v>1.0399999999999999E-4</v>
      </c>
      <c r="H117" s="1">
        <v>5.9180640000000002</v>
      </c>
      <c r="I117" s="1">
        <v>7.7228620000000001</v>
      </c>
      <c r="J117" s="1">
        <v>0.48621199999999998</v>
      </c>
      <c r="K117" s="1">
        <v>3.9047999999999999E-2</v>
      </c>
      <c r="L117" s="1">
        <f t="shared" si="10"/>
        <v>99.453324999999992</v>
      </c>
      <c r="M117" s="1">
        <f t="shared" si="11"/>
        <v>28.916126117126101</v>
      </c>
      <c r="N117" s="1">
        <f t="shared" si="8"/>
        <v>68.284975196453104</v>
      </c>
      <c r="O117" s="1">
        <f t="shared" si="9"/>
        <v>2.798898686420793</v>
      </c>
    </row>
    <row r="118" spans="1:15" x14ac:dyDescent="0.35">
      <c r="A118" s="1" t="s">
        <v>62</v>
      </c>
      <c r="B118" s="5" t="s">
        <v>15</v>
      </c>
      <c r="C118" s="1">
        <v>58.218783999999999</v>
      </c>
      <c r="D118" s="1">
        <v>-4.47E-3</v>
      </c>
      <c r="E118" s="1">
        <v>25.680123999999999</v>
      </c>
      <c r="F118" s="1">
        <v>0.168958</v>
      </c>
      <c r="G118" s="1">
        <v>-3.5300000000000002E-3</v>
      </c>
      <c r="H118" s="1">
        <v>7.3864179999999999</v>
      </c>
      <c r="I118" s="1">
        <v>6.879283</v>
      </c>
      <c r="J118" s="1">
        <v>0.35593399999999997</v>
      </c>
      <c r="K118" s="1">
        <v>5.9713000000000002E-2</v>
      </c>
      <c r="L118" s="1">
        <f t="shared" si="10"/>
        <v>98.741214000000028</v>
      </c>
      <c r="M118" s="1">
        <f t="shared" si="11"/>
        <v>36.467813324259552</v>
      </c>
      <c r="N118" s="1">
        <f t="shared" si="8"/>
        <v>61.461824286239583</v>
      </c>
      <c r="O118" s="1">
        <f t="shared" si="9"/>
        <v>2.0703623895008643</v>
      </c>
    </row>
    <row r="119" spans="1:15" x14ac:dyDescent="0.35">
      <c r="A119" s="1" t="s">
        <v>63</v>
      </c>
      <c r="B119" s="5" t="s">
        <v>16</v>
      </c>
      <c r="C119" s="1">
        <v>61.333286000000001</v>
      </c>
      <c r="D119" s="1">
        <v>-2.9399999999999999E-3</v>
      </c>
      <c r="E119" s="1">
        <v>23.355651999999999</v>
      </c>
      <c r="F119" s="1">
        <v>0.16932700000000001</v>
      </c>
      <c r="G119" s="1">
        <v>-1.98E-3</v>
      </c>
      <c r="H119" s="1">
        <v>5.2766289999999998</v>
      </c>
      <c r="I119" s="1">
        <v>7.8877899999999999</v>
      </c>
      <c r="J119" s="1">
        <v>0.73068500000000003</v>
      </c>
      <c r="K119" s="1">
        <v>3.5452999999999998E-2</v>
      </c>
      <c r="L119" s="1">
        <f t="shared" si="10"/>
        <v>98.783901999999983</v>
      </c>
      <c r="M119" s="1">
        <f t="shared" si="11"/>
        <v>25.851435919228038</v>
      </c>
      <c r="N119" s="1">
        <f t="shared" si="8"/>
        <v>69.9310226727968</v>
      </c>
      <c r="O119" s="1">
        <f t="shared" si="9"/>
        <v>4.2175414079751654</v>
      </c>
    </row>
    <row r="120" spans="1:15" x14ac:dyDescent="0.35">
      <c r="A120" s="1" t="s">
        <v>63</v>
      </c>
      <c r="B120" s="5" t="s">
        <v>15</v>
      </c>
      <c r="C120" s="1">
        <v>59.431179</v>
      </c>
      <c r="D120" s="1"/>
      <c r="E120" s="1">
        <v>25.401693000000002</v>
      </c>
      <c r="F120" s="1">
        <v>0.15142900000000001</v>
      </c>
      <c r="G120" s="1">
        <v>5.1840000000000002E-3</v>
      </c>
      <c r="H120" s="1">
        <v>6.9218019999999996</v>
      </c>
      <c r="I120" s="1">
        <v>6.881062</v>
      </c>
      <c r="J120" s="1">
        <v>0.46379599999999999</v>
      </c>
      <c r="K120" s="1">
        <v>5.3090999999999999E-2</v>
      </c>
      <c r="L120" s="1">
        <f t="shared" si="10"/>
        <v>99.309235999999999</v>
      </c>
      <c r="M120" s="1">
        <f t="shared" si="11"/>
        <v>34.747472126987205</v>
      </c>
      <c r="N120" s="1">
        <f t="shared" si="8"/>
        <v>62.509488166725887</v>
      </c>
      <c r="O120" s="1">
        <f t="shared" si="9"/>
        <v>2.743039706286889</v>
      </c>
    </row>
    <row r="121" spans="1:15" x14ac:dyDescent="0.35">
      <c r="A121" t="s">
        <v>83</v>
      </c>
      <c r="M121" s="1"/>
    </row>
    <row r="122" spans="1:15" x14ac:dyDescent="0.35">
      <c r="A122" s="1" t="s">
        <v>84</v>
      </c>
      <c r="C122" s="1">
        <v>50.529442000000003</v>
      </c>
      <c r="D122" s="1">
        <v>3.9191999999999998E-2</v>
      </c>
      <c r="E122" s="1">
        <v>30.640149999999998</v>
      </c>
      <c r="F122" s="1">
        <v>0.40958600000000001</v>
      </c>
      <c r="G122" s="1">
        <v>0.131606</v>
      </c>
      <c r="H122" s="1">
        <v>13.608696999999999</v>
      </c>
      <c r="I122" s="1">
        <v>3.46611</v>
      </c>
      <c r="J122" s="1">
        <v>0.121353</v>
      </c>
      <c r="K122" s="1">
        <v>6.7860000000000004E-2</v>
      </c>
      <c r="L122" s="1">
        <f t="shared" si="10"/>
        <v>99.013996000000006</v>
      </c>
      <c r="M122" s="1"/>
    </row>
    <row r="123" spans="1:15" x14ac:dyDescent="0.35">
      <c r="A123" s="1" t="s">
        <v>84</v>
      </c>
      <c r="C123" s="1">
        <v>50.769905000000001</v>
      </c>
      <c r="D123" s="1">
        <v>4.6019999999999998E-2</v>
      </c>
      <c r="E123" s="1">
        <v>30.740202</v>
      </c>
      <c r="F123" s="1">
        <v>0.40475100000000003</v>
      </c>
      <c r="G123" s="1">
        <v>0.13580900000000001</v>
      </c>
      <c r="H123" s="1">
        <v>13.585169</v>
      </c>
      <c r="I123" s="1">
        <v>3.4631799999999999</v>
      </c>
      <c r="J123" s="1">
        <v>0.11491800000000001</v>
      </c>
      <c r="K123" s="1">
        <v>5.8638999999999997E-2</v>
      </c>
      <c r="L123" s="1">
        <f t="shared" si="10"/>
        <v>99.318593000000007</v>
      </c>
      <c r="M123" s="1"/>
    </row>
    <row r="124" spans="1:15" x14ac:dyDescent="0.35">
      <c r="A124" s="1" t="s">
        <v>84</v>
      </c>
      <c r="C124" s="1">
        <v>50.860691000000003</v>
      </c>
      <c r="D124" s="1">
        <v>4.4715999999999999E-2</v>
      </c>
      <c r="E124" s="1">
        <v>30.618228999999999</v>
      </c>
      <c r="F124" s="1">
        <v>0.38657200000000003</v>
      </c>
      <c r="G124" s="1">
        <v>0.12748799999999999</v>
      </c>
      <c r="H124" s="1">
        <v>13.632607</v>
      </c>
      <c r="I124" s="1">
        <v>3.6387990000000001</v>
      </c>
      <c r="J124" s="1">
        <v>0.11631900000000001</v>
      </c>
      <c r="K124" s="1">
        <v>7.2796E-2</v>
      </c>
      <c r="L124" s="1">
        <f t="shared" si="10"/>
        <v>99.498217000000025</v>
      </c>
      <c r="M124" s="1"/>
    </row>
    <row r="125" spans="1:15" x14ac:dyDescent="0.35">
      <c r="A125" s="1" t="s">
        <v>84</v>
      </c>
      <c r="C125" s="1">
        <v>51.500960999999997</v>
      </c>
      <c r="D125" s="1">
        <v>3.7505999999999998E-2</v>
      </c>
      <c r="E125" s="1">
        <v>30.44746</v>
      </c>
      <c r="F125" s="1">
        <v>0.39136900000000002</v>
      </c>
      <c r="G125" s="1">
        <v>0.116241</v>
      </c>
      <c r="H125" s="1">
        <v>13.431965999999999</v>
      </c>
      <c r="I125" s="1">
        <v>3.4713539999999998</v>
      </c>
      <c r="J125" s="1">
        <v>0.12106600000000001</v>
      </c>
      <c r="K125" s="1">
        <v>5.2109000000000003E-2</v>
      </c>
      <c r="L125" s="1">
        <f t="shared" si="10"/>
        <v>99.570032000000012</v>
      </c>
      <c r="M125" s="1"/>
    </row>
    <row r="126" spans="1:15" x14ac:dyDescent="0.35">
      <c r="A126" s="1" t="s">
        <v>84</v>
      </c>
      <c r="C126" s="1">
        <v>51.017876000000001</v>
      </c>
      <c r="D126" s="1">
        <v>3.7297999999999998E-2</v>
      </c>
      <c r="E126" s="1">
        <v>30.237954999999999</v>
      </c>
      <c r="F126" s="1">
        <v>0.41988199999999998</v>
      </c>
      <c r="G126" s="1">
        <v>0.12463299999999999</v>
      </c>
      <c r="H126" s="1">
        <v>13.398137</v>
      </c>
      <c r="I126" s="1">
        <v>3.6115400000000002</v>
      </c>
      <c r="J126" s="1">
        <v>0.13769999999999999</v>
      </c>
      <c r="K126" s="1">
        <v>7.5229000000000004E-2</v>
      </c>
      <c r="L126" s="1">
        <f t="shared" si="10"/>
        <v>99.060249999999996</v>
      </c>
      <c r="M126" s="1"/>
    </row>
    <row r="127" spans="1:15" x14ac:dyDescent="0.35">
      <c r="A127" s="1" t="s">
        <v>84</v>
      </c>
      <c r="C127" s="1">
        <v>50.743358999999998</v>
      </c>
      <c r="D127" s="1">
        <v>3.3986000000000002E-2</v>
      </c>
      <c r="E127" s="1">
        <v>30.644255000000001</v>
      </c>
      <c r="F127" s="1">
        <v>0.44155699999999998</v>
      </c>
      <c r="G127" s="1">
        <v>0.12581400000000001</v>
      </c>
      <c r="H127" s="1">
        <v>13.310931999999999</v>
      </c>
      <c r="I127" s="1">
        <v>3.7602120000000001</v>
      </c>
      <c r="J127" s="1">
        <v>0.121378</v>
      </c>
      <c r="K127" s="1">
        <v>7.349E-2</v>
      </c>
      <c r="L127" s="1">
        <f t="shared" si="10"/>
        <v>99.25498300000001</v>
      </c>
      <c r="M127" s="1"/>
    </row>
    <row r="128" spans="1:15" x14ac:dyDescent="0.35">
      <c r="A128" s="1" t="s">
        <v>84</v>
      </c>
      <c r="C128" s="1">
        <v>50.574962999999997</v>
      </c>
      <c r="D128" s="1">
        <v>4.3701999999999998E-2</v>
      </c>
      <c r="E128" s="1">
        <v>30.186132000000001</v>
      </c>
      <c r="F128" s="1">
        <v>0.38370100000000001</v>
      </c>
      <c r="G128" s="1">
        <v>0.11795700000000001</v>
      </c>
      <c r="H128" s="1">
        <v>13.398368</v>
      </c>
      <c r="I128" s="1">
        <v>3.5580370000000001</v>
      </c>
      <c r="J128" s="1">
        <v>0.113499</v>
      </c>
      <c r="K128" s="1">
        <v>5.3290999999999998E-2</v>
      </c>
      <c r="L128" s="1">
        <f t="shared" si="10"/>
        <v>98.429650000000024</v>
      </c>
      <c r="M128" s="1"/>
    </row>
    <row r="129" spans="1:16" x14ac:dyDescent="0.35">
      <c r="A129" s="1" t="s">
        <v>84</v>
      </c>
      <c r="C129" s="1">
        <v>50.667968999999999</v>
      </c>
      <c r="D129" s="1">
        <v>2.3368E-2</v>
      </c>
      <c r="E129" s="1">
        <v>30.374424000000001</v>
      </c>
      <c r="F129" s="1">
        <v>0.35861799999999999</v>
      </c>
      <c r="G129" s="1">
        <v>0.137402</v>
      </c>
      <c r="H129" s="1">
        <v>13.484992</v>
      </c>
      <c r="I129" s="1">
        <v>3.488051</v>
      </c>
      <c r="J129" s="1">
        <v>0.148447</v>
      </c>
      <c r="K129" s="1">
        <v>7.5406000000000001E-2</v>
      </c>
      <c r="L129" s="1">
        <f t="shared" si="10"/>
        <v>98.758677000000006</v>
      </c>
      <c r="M129" s="1"/>
    </row>
    <row r="130" spans="1:16" x14ac:dyDescent="0.35">
      <c r="A130" s="1" t="s">
        <v>64</v>
      </c>
      <c r="C130" s="1">
        <f t="shared" ref="C130:I130" si="12">AVERAGE(C122:C129)</f>
        <v>50.83314575</v>
      </c>
      <c r="D130" s="1">
        <f t="shared" si="12"/>
        <v>3.8223500000000001E-2</v>
      </c>
      <c r="E130" s="1">
        <f t="shared" si="12"/>
        <v>30.486100875000002</v>
      </c>
      <c r="F130" s="1">
        <f t="shared" si="12"/>
        <v>0.39950449999999998</v>
      </c>
      <c r="G130" s="1">
        <f t="shared" si="12"/>
        <v>0.12711875</v>
      </c>
      <c r="H130" s="1">
        <f t="shared" si="12"/>
        <v>13.481358500000001</v>
      </c>
      <c r="I130" s="1">
        <f t="shared" si="12"/>
        <v>3.5571603749999996</v>
      </c>
      <c r="J130" s="1">
        <f t="shared" ref="J130:L130" si="13">AVERAGE(J122:J129)</f>
        <v>0.124335</v>
      </c>
      <c r="K130" s="1">
        <f t="shared" si="13"/>
        <v>6.6102499999999995E-2</v>
      </c>
      <c r="L130" s="1">
        <f t="shared" si="13"/>
        <v>99.113049750000016</v>
      </c>
      <c r="M130" s="1"/>
    </row>
    <row r="131" spans="1:16" ht="15" thickBot="1" x14ac:dyDescent="0.4">
      <c r="A131" s="14" t="s">
        <v>65</v>
      </c>
      <c r="B131" s="11"/>
      <c r="C131" s="15">
        <f t="shared" ref="C131:J131" si="14">STDEV(C122:C129)/C130*100</f>
        <v>0.61273238548930375</v>
      </c>
      <c r="D131" s="15">
        <f t="shared" si="14"/>
        <v>19.120547867544044</v>
      </c>
      <c r="E131" s="15">
        <f t="shared" si="14"/>
        <v>0.67485238406475034</v>
      </c>
      <c r="F131" s="15">
        <f t="shared" si="14"/>
        <v>6.3237078231624029</v>
      </c>
      <c r="G131" s="15">
        <f t="shared" si="14"/>
        <v>6.0328459520681106</v>
      </c>
      <c r="H131" s="15">
        <f t="shared" si="14"/>
        <v>0.86494415057412777</v>
      </c>
      <c r="I131" s="15">
        <f t="shared" si="14"/>
        <v>3.0074741797682627</v>
      </c>
      <c r="J131" s="15">
        <f t="shared" si="14"/>
        <v>9.8910375863989621</v>
      </c>
      <c r="K131" s="15">
        <f t="shared" ref="K131:L131" si="15">STDEV(K122:K129)/K130*100</f>
        <v>14.997480140884001</v>
      </c>
      <c r="L131" s="15">
        <f t="shared" si="15"/>
        <v>0.38604551292897987</v>
      </c>
      <c r="M131" s="10"/>
      <c r="N131" s="10"/>
      <c r="O131" s="10"/>
      <c r="P131" s="19"/>
    </row>
    <row r="132" spans="1:16" ht="35.5" customHeight="1" x14ac:dyDescent="0.35">
      <c r="A132" s="20" t="s">
        <v>90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8"/>
    </row>
  </sheetData>
  <mergeCells count="1">
    <mergeCell ref="A132:O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Rowe</dc:creator>
  <cp:lastModifiedBy>Michael Rowe</cp:lastModifiedBy>
  <dcterms:created xsi:type="dcterms:W3CDTF">2020-10-14T11:47:48Z</dcterms:created>
  <dcterms:modified xsi:type="dcterms:W3CDTF">2020-12-01T20:04:47Z</dcterms:modified>
</cp:coreProperties>
</file>